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cope" state="visible" r:id="rId4"/>
    <sheet sheetId="2" name="Setup" state="visible" r:id="rId5"/>
    <sheet sheetId="3" name="__countries__" state="veryHidden" r:id="rId6"/>
    <sheet sheetId="4" name="__eu_codes__" state="veryHidden" r:id="rId7"/>
    <sheet sheetId="5" name="Assessment" state="visible" r:id="rId8"/>
    <sheet sheetId="6" name="Privacy" state="visible" r:id="rId9"/>
    <sheet sheetId="7" name="Sources" state="visible" r:id="rId10"/>
  </sheets>
  <definedNames>
    <definedName name="L1_ownership">Scope!$C$2</definedName>
    <definedName name="L1_operation">Scope!$C$3</definedName>
    <definedName name="L1_dependency">Scope!$C$4</definedName>
    <definedName name="L1_location">Scope!$C$5</definedName>
    <definedName name="L2_ownership">Scope!$C$6</definedName>
    <definedName name="L2_operation">Scope!$C$7</definedName>
    <definedName name="L2_dependency">Scope!$C$8</definedName>
    <definedName name="L2_location">Scope!$C$9</definedName>
    <definedName name="L3_ownership">Scope!$C$10</definedName>
    <definedName name="L3_operation">Scope!$C$11</definedName>
    <definedName name="L3_dependency">Scope!$C$12</definedName>
    <definedName name="L3_location">Scope!$C$13</definedName>
    <definedName name="L4_ownership">Scope!$C$14</definedName>
    <definedName name="L4_operation">Scope!$C$15</definedName>
    <definedName name="L4_dependency">Scope!$C$16</definedName>
    <definedName name="L4_location">Scope!$C$17</definedName>
    <definedName name="L5_ownership">Scope!$C$18</definedName>
    <definedName name="L5_operation">Scope!$C$19</definedName>
    <definedName name="L5_dependency">Scope!$C$20</definedName>
    <definedName name="L5_location">Scope!$C$21</definedName>
    <definedName name="L6_ownership">Scope!$C$22</definedName>
    <definedName name="L6_operation">Scope!$C$23</definedName>
    <definedName name="L6_dependency">Scope!$C$24</definedName>
    <definedName name="L6_location">Scope!$C$25</definedName>
  </definedNames>
  <calcPr calcId="171027"/>
</workbook>
</file>

<file path=xl/comments2.xml><?xml version="1.0" encoding="utf-8"?>
<comments xmlns="http://schemas.openxmlformats.org/spreadsheetml/2006/main">
  <authors>
    <author>Author</author>
  </authors>
  <commentList>
    <comment ref="C3" authorId="0">
      <text>
        <r>
          <t>Enter your organisation name. This is optional and stored only in your assessment record.</t>
        </r>
      </text>
    </comment>
  </commentList>
</comments>
</file>

<file path=xl/comments5.xml><?xml version="1.0" encoding="utf-8"?>
<comments xmlns="http://schemas.openxmlformats.org/spreadsheetml/2006/main">
  <authors>
    <author>Author</author>
  </authors>
  <commentList>
    <comment ref="K1" authorId="0">
      <text>
        <r>
          <rPr>
            <b/>
          </rPr>
          <t xml:space="preserve">Evidence reference:
</t>
        </r>
        <r>
          <t xml:space="preserve">Fill in: document name, URL, contract clause reference, attestation ID, or page number.
</t>
        </r>
        <r>
          <rPr>
            <b/>
          </rPr>
          <t xml:space="preserve">For "planned" answers, evidence is mandatory:
</t>
        </r>
        <r>
          <t xml:space="preserve">Acceptable evidence: board-approved roadmap document with named milestone and target date; signed project plan; approved budget line; vendor contract with delivery date; or a formal programme record traceable to a decision-making authority.
</t>
        </r>
        <r>
          <t>"Planned" without a verifiable artefact will be treated as No during any external review.</t>
        </r>
      </text>
    </comment>
    <comment ref="L1" authorId="0">
      <text>
        <r>
          <t>Select the type of evidence provided.</t>
        </r>
      </text>
    </comment>
    <comment ref="M1" authorId="0">
      <text>
        <r>
          <rPr>
            <b/>
          </rPr>
          <t xml:space="preserve">Accepted values:
</t>
        </r>
        <r>
          <t xml:space="preserve">yes — fully compliant / implemented
</t>
        </r>
        <r>
          <t xml:space="preserve">no — not compliant / not implemented
</t>
        </r>
        <r>
          <t xml:space="preserve">partial — partially compliant (EU-CSF / CSI: half points; C3A: counts as not-met)
</t>
        </r>
        <r>
          <t xml:space="preserve">planned — roadmap commitment with documented timeline (CSI Composite Generalized only: 25% of points; EU-CSF and C3A treat this as 0). REQUIRES evidence in column K: board-approved roadmap, signed project plan, or approved budget with target date.
</t>
        </r>
        <r>
          <t xml:space="preserve">n/a — not applicable (excluded from score entirely)
</t>
        </r>
        <r>
          <t xml:space="preserve">
Leave blank to skip a question.</t>
        </r>
      </text>
    </comment>
  </commentList>
</comments>
</file>

<file path=xl/comments7.xml><?xml version="1.0" encoding="utf-8"?>
<comments xmlns="http://schemas.openxmlformats.org/spreadsheetml/2006/main">
  <authors>
    <author>Author</author>
  </authors>
  <commentList>
    <comment ref="B7" authorId="0">
      <text>
        <r>
          <t>Proposal — not yet adopted into law. Monitor for legislative developments.</t>
        </r>
      </text>
    </comment>
  </commentList>
</comments>
</file>

<file path=xl/sharedStrings.xml><?xml version="1.0" encoding="utf-8"?>
<sst xmlns="http://schemas.openxmlformats.org/spreadsheetml/2006/main" count="3086" uniqueCount="1307">
  <si>
    <t>Layer</t>
  </si>
  <si>
    <t>Facet</t>
  </si>
  <si>
    <t>Value</t>
  </si>
  <si>
    <t>L1 — Facility</t>
  </si>
  <si>
    <t>Ownership</t>
  </si>
  <si>
    <t>client</t>
  </si>
  <si>
    <t>Operation</t>
  </si>
  <si>
    <t>Dependency</t>
  </si>
  <si>
    <t>Location</t>
  </si>
  <si>
    <t>L2 — Hardware</t>
  </si>
  <si>
    <t>L3 — Virtualization</t>
  </si>
  <si>
    <t>L4 — Managed/PaaS</t>
  </si>
  <si>
    <t>L5 — Operations</t>
  </si>
  <si>
    <t>L6 — Consumption</t>
  </si>
  <si>
    <t/>
  </si>
  <si>
    <t>Fill the Value column to scope which questions are relevant for your control profile.</t>
  </si>
  <si>
    <t>Cloud Sovereignty Index — Assessment Template</t>
  </si>
  <si>
    <t>Company name (optional)</t>
  </si>
  <si>
    <t>Country</t>
  </si>
  <si>
    <t>Variant</t>
  </si>
  <si>
    <t>EU-CSF</t>
  </si>
  <si>
    <t>no</t>
  </si>
  <si>
    <t>C3A</t>
  </si>
  <si>
    <t>CSI Composite</t>
  </si>
  <si>
    <t>CADA</t>
  </si>
  <si>
    <t>Upload at: cloud-sovereignty-index.pages.dev/start/csi</t>
  </si>
  <si>
    <t>→ Fill in the "Assessment" sheet. Rows greyed out = not required for your selected framework(s).</t>
  </si>
  <si>
    <t>variant</t>
  </si>
  <si>
    <t>AF — Afghanistan</t>
  </si>
  <si>
    <t>AL — Albania</t>
  </si>
  <si>
    <t>DZ — Algeria</t>
  </si>
  <si>
    <t>AD — Andorra</t>
  </si>
  <si>
    <t>AO — Angola</t>
  </si>
  <si>
    <t>AG — Antigua and Barbuda</t>
  </si>
  <si>
    <t>AR — Argentina</t>
  </si>
  <si>
    <t>AM — Armenia</t>
  </si>
  <si>
    <t>AU — Australia</t>
  </si>
  <si>
    <t>AT — Austria</t>
  </si>
  <si>
    <t>AZ — Azerbaijan</t>
  </si>
  <si>
    <t>BS — Bahamas</t>
  </si>
  <si>
    <t>BH — Bahrain</t>
  </si>
  <si>
    <t>BD — Bangladesh</t>
  </si>
  <si>
    <t>BB — Barbados</t>
  </si>
  <si>
    <t>BY — Belarus</t>
  </si>
  <si>
    <t>BE — Belgium</t>
  </si>
  <si>
    <t>BZ — Belize</t>
  </si>
  <si>
    <t>BJ — Benin</t>
  </si>
  <si>
    <t>BT — Bhutan</t>
  </si>
  <si>
    <t>BO — Bolivia</t>
  </si>
  <si>
    <t>BA — Bosnia and Herzegovina</t>
  </si>
  <si>
    <t>BW — Botswana</t>
  </si>
  <si>
    <t>BR — Brazil</t>
  </si>
  <si>
    <t>BN — Brunei</t>
  </si>
  <si>
    <t>BG — Bulgaria</t>
  </si>
  <si>
    <t>BF — Burkina Faso</t>
  </si>
  <si>
    <t>BI — Burundi</t>
  </si>
  <si>
    <t>CV — Cabo Verde</t>
  </si>
  <si>
    <t>KH — Cambodia</t>
  </si>
  <si>
    <t>CM — Cameroon</t>
  </si>
  <si>
    <t>CA — Canada</t>
  </si>
  <si>
    <t>CF — Central African Republic</t>
  </si>
  <si>
    <t>TD — Chad</t>
  </si>
  <si>
    <t>CL — Chile</t>
  </si>
  <si>
    <t>CN — China</t>
  </si>
  <si>
    <t>CO — Colombia</t>
  </si>
  <si>
    <t>KM — Comoros</t>
  </si>
  <si>
    <t>CD — Congo (DRC)</t>
  </si>
  <si>
    <t>CG — Congo (Republic)</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</si>
  <si>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</si>
  <si>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</si>
  <si>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</si>
  <si>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</si>
  <si>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</si>
  <si>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</si>
  <si>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</si>
  <si>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</si>
  <si>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</si>
  <si>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</si>
  <si>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</si>
  <si>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</si>
  <si>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</si>
  <si>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</si>
  <si>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</si>
  <si>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</si>
  <si>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SZ — Eswatini</t>
  </si>
  <si>
    <t>ET — Ethiopia</t>
  </si>
  <si>
    <t>FJ — Fiji</t>
  </si>
  <si>
    <t>FI — Finland</t>
  </si>
  <si>
    <t>FR — France</t>
  </si>
  <si>
    <t>GA — Gabon</t>
  </si>
  <si>
    <t>GM — Gambia</t>
  </si>
  <si>
    <t>GE — Georgia</t>
  </si>
  <si>
    <t>DE — Germany</t>
  </si>
  <si>
    <t>GH — Ghana</t>
  </si>
  <si>
    <t>GR — Greece</t>
  </si>
  <si>
    <t>GD — Grenada</t>
  </si>
  <si>
    <t>GT — Guatemala</t>
  </si>
  <si>
    <t>GN — Guinea</t>
  </si>
  <si>
    <t>GW — Guinea-Bissau</t>
  </si>
  <si>
    <t>GY — Guyana</t>
  </si>
  <si>
    <t>HT — Haiti</t>
  </si>
  <si>
    <t>HN — Honduras</t>
  </si>
  <si>
    <t>HU — Hungary</t>
  </si>
  <si>
    <t>IS — Iceland</t>
  </si>
  <si>
    <t>IN — India</t>
  </si>
  <si>
    <t>ID — Indonesia</t>
  </si>
  <si>
    <t>IR — Iran</t>
  </si>
  <si>
    <t>IQ — Iraq</t>
  </si>
  <si>
    <t>IE — Ireland</t>
  </si>
  <si>
    <t>IL — Israel</t>
  </si>
  <si>
    <t>IT — Italy</t>
  </si>
  <si>
    <t>JM — Jamaica</t>
  </si>
  <si>
    <t>JP — Japan</t>
  </si>
  <si>
    <t>JO — Jordan</t>
  </si>
  <si>
    <t>KZ — Kazakhstan</t>
  </si>
  <si>
    <t>KE — Kenya</t>
  </si>
  <si>
    <t>KI — Kiribati</t>
  </si>
  <si>
    <t>KW — Kuwait</t>
  </si>
  <si>
    <t>KG — Kyrgyzstan</t>
  </si>
  <si>
    <t>LA — Laos</t>
  </si>
  <si>
    <t>LV — Latvia</t>
  </si>
  <si>
    <t>LB — Lebanon</t>
  </si>
  <si>
    <t>LS — Lesotho</t>
  </si>
  <si>
    <t>LR — Liberia</t>
  </si>
  <si>
    <t>LY — Libya</t>
  </si>
  <si>
    <t>LI — Liechtenstein</t>
  </si>
  <si>
    <t>LT — Lithuania</t>
  </si>
  <si>
    <t>LU — Luxembourg</t>
  </si>
  <si>
    <t>MG — Madagascar</t>
  </si>
  <si>
    <t>MW — Malawi</t>
  </si>
  <si>
    <t>MY — Malaysia</t>
  </si>
  <si>
    <t>MV — Maldives</t>
  </si>
  <si>
    <t>ML — Mali</t>
  </si>
  <si>
    <t>MT — Malta</t>
  </si>
  <si>
    <t>MH — Marshall Islands</t>
  </si>
  <si>
    <t>MR — Mauritania</t>
  </si>
  <si>
    <t>MU — Mauritius</t>
  </si>
  <si>
    <t>MX — Mexico</t>
  </si>
  <si>
    <t>FM — Micronesia</t>
  </si>
  <si>
    <t>MD — Moldova</t>
  </si>
  <si>
    <t>MC — Monaco</t>
  </si>
  <si>
    <t>MN — Mongolia</t>
  </si>
  <si>
    <t>ME — Montenegro</t>
  </si>
  <si>
    <t>MA — Morocco</t>
  </si>
  <si>
    <t>MZ — Mozambique</t>
  </si>
  <si>
    <t>MM — Myanmar</t>
  </si>
  <si>
    <t>NA — Namibia</t>
  </si>
  <si>
    <t>NR — Nauru</t>
  </si>
  <si>
    <t>NP — Nepal</t>
  </si>
  <si>
    <t>NL — Netherlands</t>
  </si>
  <si>
    <t>NZ — New Zealand</t>
  </si>
  <si>
    <t>NI — Nicaragua</t>
  </si>
  <si>
    <t>NE — Niger</t>
  </si>
  <si>
    <t>NG — Nigeria</t>
  </si>
  <si>
    <t>KP — North Korea</t>
  </si>
  <si>
    <t>MK — North Macedonia</t>
  </si>
  <si>
    <t>NO — Norway</t>
  </si>
  <si>
    <t>OM — Oman</t>
  </si>
  <si>
    <t>PK — Pakistan</t>
  </si>
  <si>
    <t>PW — Palau</t>
  </si>
  <si>
    <t>PA — Panama</t>
  </si>
  <si>
    <t>PG — Papua New Guinea</t>
  </si>
  <si>
    <t>PY — Paraguay</t>
  </si>
  <si>
    <t>PE — Peru</t>
  </si>
  <si>
    <t>PH — Philippines</t>
  </si>
  <si>
    <t>PL — Poland</t>
  </si>
  <si>
    <t>PT — Portugal</t>
  </si>
  <si>
    <t>QA — Qatar</t>
  </si>
  <si>
    <t>RO — Romania</t>
  </si>
  <si>
    <t>RW — Rwanda</t>
  </si>
  <si>
    <t>KN — Saint Kitts and Nevis</t>
  </si>
  <si>
    <t>LC — Saint Lucia</t>
  </si>
  <si>
    <t>VC — Saint Vincent and the Grenadines</t>
  </si>
  <si>
    <t>WS — Samoa</t>
  </si>
  <si>
    <t>SM — San Marino</t>
  </si>
  <si>
    <t>ST — São Tomé and Príncipe</t>
  </si>
  <si>
    <t>SA — Saudi Arabia</t>
  </si>
  <si>
    <t>SN — Senegal</t>
  </si>
  <si>
    <t>RS — Serbia</t>
  </si>
  <si>
    <t>SC — Seychelles</t>
  </si>
  <si>
    <t>SL — Sierra Leone</t>
  </si>
  <si>
    <t>SG — Singapore</t>
  </si>
  <si>
    <t>SK — Slovakia</t>
  </si>
  <si>
    <t>SI — Slovenia</t>
  </si>
  <si>
    <t>SB — Solomon Islands</t>
  </si>
  <si>
    <t>SO — Somalia</t>
  </si>
  <si>
    <t>ZA — South Africa</t>
  </si>
  <si>
    <t>KR — South Korea</t>
  </si>
  <si>
    <t>SS — South Sudan</t>
  </si>
  <si>
    <t>ES — Spain</t>
  </si>
  <si>
    <t>LK — Sri Lanka</t>
  </si>
  <si>
    <t>SD — Sudan</t>
  </si>
  <si>
    <t>SR — Suriname</t>
  </si>
  <si>
    <t>SE — Sweden</t>
  </si>
  <si>
    <t>CH — Switzerland</t>
  </si>
  <si>
    <t>SY — Syria</t>
  </si>
  <si>
    <t>TW — Taiwan</t>
  </si>
  <si>
    <t>TJ — Tajikistan</t>
  </si>
  <si>
    <t>TZ — Tanzania</t>
  </si>
  <si>
    <t>TH — Thailand</t>
  </si>
  <si>
    <t>TL — Timor-Leste</t>
  </si>
  <si>
    <t>TG — Togo</t>
  </si>
  <si>
    <t>TO — Tonga</t>
  </si>
  <si>
    <t>TT — Trinidad and Tobago</t>
  </si>
  <si>
    <t>TN — Tunisia</t>
  </si>
  <si>
    <t>TR — Turkey</t>
  </si>
  <si>
    <t>TM — Turkmenistan</t>
  </si>
  <si>
    <t>TV — Tuvalu</t>
  </si>
  <si>
    <t>UG — Uganda</t>
  </si>
  <si>
    <t>UA — Ukraine</t>
  </si>
  <si>
    <t>AE — United Arab Emirates</t>
  </si>
  <si>
    <t>GB — United Kingdom</t>
  </si>
  <si>
    <t>US — United States</t>
  </si>
  <si>
    <t>UY — Uruguay</t>
  </si>
  <si>
    <t>UZ — Uzbekistan</t>
  </si>
  <si>
    <t>VU — Vanuatu</t>
  </si>
  <si>
    <t>VE — Venezuela</t>
  </si>
  <si>
    <t>VN — Vietnam</t>
  </si>
  <si>
    <t>YE — Yemen</t>
  </si>
  <si>
    <t>ZM — Zambia</t>
  </si>
  <si>
    <t>ZW — Zimbabwe</t>
  </si>
  <si>
    <t>AT</t>
  </si>
  <si>
    <t>BE</t>
  </si>
  <si>
    <t>BG</t>
  </si>
  <si>
    <t>HR</t>
  </si>
  <si>
    <t>CY</t>
  </si>
  <si>
    <t>CZ</t>
  </si>
  <si>
    <t>DK</t>
  </si>
  <si>
    <t>EE</t>
  </si>
  <si>
    <t>FI</t>
  </si>
  <si>
    <t>FR</t>
  </si>
  <si>
    <t>DE</t>
  </si>
  <si>
    <t>GR</t>
  </si>
  <si>
    <t>HU</t>
  </si>
  <si>
    <t>IE</t>
  </si>
  <si>
    <t>IT</t>
  </si>
  <si>
    <t>LV</t>
  </si>
  <si>
    <t>LT</t>
  </si>
  <si>
    <t>LU</t>
  </si>
  <si>
    <t>MT</t>
  </si>
  <si>
    <t>NL</t>
  </si>
  <si>
    <t>PL</t>
  </si>
  <si>
    <t>PT</t>
  </si>
  <si>
    <t>RO</t>
  </si>
  <si>
    <t>SK</t>
  </si>
  <si>
    <t>SI</t>
  </si>
  <si>
    <t>ES</t>
  </si>
  <si>
    <t>SE</t>
  </si>
  <si>
    <t>IS</t>
  </si>
  <si>
    <t>LI</t>
  </si>
  <si>
    <t>NO</t>
  </si>
  <si>
    <t>question_id</t>
  </si>
  <si>
    <t>tier</t>
  </si>
  <si>
    <t>c3a_tier</t>
  </si>
  <si>
    <t>objective</t>
  </si>
  <si>
    <t>question_title</t>
  </si>
  <si>
    <t>question_text</t>
  </si>
  <si>
    <t>applies_to_eu_csf</t>
  </si>
  <si>
    <t>applies_to_c3a</t>
  </si>
  <si>
    <t>applies_to_csi_composite</t>
  </si>
  <si>
    <t>evidence_expected</t>
  </si>
  <si>
    <t>evidence_provided</t>
  </si>
  <si>
    <t>evidence_type</t>
  </si>
  <si>
    <t>answer</t>
  </si>
  <si>
    <t>source_reference</t>
  </si>
  <si>
    <t>c3a_source_id</t>
  </si>
  <si>
    <t>eu_csf_source_factor</t>
  </si>
  <si>
    <t>seal_contribution_eu_csf</t>
  </si>
  <si>
    <t>seal_contribution_csi</t>
  </si>
  <si>
    <t>source_framework</t>
  </si>
  <si>
    <t>source_clause</t>
  </si>
  <si>
    <t>fidelity</t>
  </si>
  <si>
    <t>basis</t>
  </si>
  <si>
    <t>relevant</t>
  </si>
  <si>
    <t>risks_addressed</t>
  </si>
  <si>
    <t>SOV-1-01</t>
  </si>
  <si>
    <t>bloc</t>
  </si>
  <si>
    <t>base</t>
  </si>
  <si>
    <t>SOV-1</t>
  </si>
  <si>
    <t>Jurisdiction</t>
  </si>
  <si>
    <t>Does the provider operate under {{BLOC}} jurisdiction, with contract governance and dispute resolution?</t>
  </si>
  <si>
    <t>Commercial registry extract (e.g. Handelsregisterauszug, Kbis, Companies House, equivalent national registry) showing the legal entity providing the service. Master service agreement clause naming the governing law and forum for disputes. URL or PDF acceptable.</t>
  </si>
  <si>
    <t>BSI C3A — Criteria Catalogue for Cloud Computing Autonomy: §2.1.1 SOV-1-01-C1</t>
  </si>
  <si>
    <t>SOV-1-01-C1</t>
  </si>
  <si>
    <t>BSI C3A — Criteria Catalogue for Cloud Computing Autonomy</t>
  </si>
  <si>
    <t>§2.1.1 SOV-1-01-C1</t>
  </si>
  <si>
    <t>direct</t>
  </si>
  <si>
    <t>This question comes from C3A, §2.1.1 SOV-1-01-C1.</t>
  </si>
  <si>
    <t>Yes</t>
  </si>
  <si>
    <t>national</t>
  </si>
  <si>
    <t>Does the provider operate under {{COUNTRY}} jurisdiction, with contract governance and dispute resolution?</t>
  </si>
  <si>
    <t>SOV-1-01-C2</t>
  </si>
  <si>
    <t>SOV-1-02</t>
  </si>
  <si>
    <t>Registered Office</t>
  </si>
  <si>
    <t>Does the provider have a registered head office in {{BLOC}}?</t>
  </si>
  <si>
    <t>Registered head office address from the commercial registry. For multi-entity providers, identify which legal entity contracts with customers and provides the assessed service. Discrepancy between contracting entity and parent group must be disclosed.</t>
  </si>
  <si>
    <t>BSI C3A — Criteria Catalogue for Cloud Computing Autonomy: §2.1.2 SOV-1-02-C1</t>
  </si>
  <si>
    <t>SOV-1-02-C1</t>
  </si>
  <si>
    <t>§2.1.2 SOV-1-02-C1</t>
  </si>
  <si>
    <t>This question comes from C3A, §2.1.2 SOV-1-02-C1.</t>
  </si>
  <si>
    <t>Does the provider have a registered head office in {{COUNTRY}}?</t>
  </si>
  <si>
    <t>SOV-1-02-C2</t>
  </si>
  <si>
    <t>SOV-1-03</t>
  </si>
  <si>
    <t>CSP Effective Control</t>
  </si>
  <si>
    <t>Is the provider effectively controlled by one or more {{BLOC}} corporations, with effective controls transparent to customers?</t>
  </si>
  <si>
    <t>Ownership structure diagram showing ultimate beneficial owners with their jurisdictions. Disclose any shareholder agreements, golden shares, board appointment rights, or veto rights held by entities outside the trusted jurisdiction. For listed companies, link to the most recent annual report ownership disclosure section.</t>
  </si>
  <si>
    <t>BSI C3A — Criteria Catalogue for Cloud Computing Autonomy: §2.1.3 SOV-1-03-C1</t>
  </si>
  <si>
    <t>SOV-1-03-C1</t>
  </si>
  <si>
    <t>§2.1.3 SOV-1-03-C1</t>
  </si>
  <si>
    <t>This question comes from C3A, §2.1.3 SOV-1-03-C1.</t>
  </si>
  <si>
    <t>Is the provider under the effective control of one or more {{COUNTRY}} undertakings, with effective controls transparent to customers?</t>
  </si>
  <si>
    <t>SOV-1-03-C2</t>
  </si>
  <si>
    <t>SOV-1-04</t>
  </si>
  <si>
    <t>single</t>
  </si>
  <si>
    <t>CSP Control Change</t>
  </si>
  <si>
    <t>Does the provider commit to inform customers 90 days in advance of any actual changes affecting control that could undermine the sovereignty controls assessed in this tool (e.g., changes to ownership, shareholding, or governance)?</t>
  </si>
  <si>
    <t>Contract clause text committing the provider to 90-day advance notice of changes affecting control (ownership, shareholding, governance, key personnel). Provide the exact clause number from the master service agreement.</t>
  </si>
  <si>
    <t>BSI C3A — Criteria Catalogue for Cloud Computing Autonomy: §2.1.4 SOV-1-04-C</t>
  </si>
  <si>
    <t>SOV-1-04-C</t>
  </si>
  <si>
    <t>§2.1.4 SOV-1-04-C</t>
  </si>
  <si>
    <t>This question comes from C3A, §2.1.4 SOV-1-04-C.</t>
  </si>
  <si>
    <t>SOV-1-05</t>
  </si>
  <si>
    <t>eu_csf</t>
  </si>
  <si>
    <t>not_applicable</t>
  </si>
  <si>
    <t>EU Financing &amp; Investment Anchoring</t>
  </si>
  <si>
    <t>Does the provider rely predominantly on EU-sourced financing (EU-domiciled institutional investors, EU public funding, EU capital markets), and can it demonstrate material investment in EU infrastructure, EU-based jobs, and EU value creation as part of its core operating model?</t>
  </si>
  <si>
    <t>Cap table or investor register showing top shareholders with their jurisdiction of incorporation and tax residency. For listed companies: link to annual report ownership section disclosing EU vs. non-EU share capital. Evidence of EU investment activity: infrastructure spend in EU, EU-based headcount, EU public funding received (EIB/EIF, structural funds, Horizon Europe). A non-EU majority ownership base is not automatically disqualifying but must be disclosed.</t>
  </si>
  <si>
    <t>EU Cloud Sovereignty Framework v1.2.1: §4 SOV-1 contributing factor: EU-sourced financing and EU investment</t>
  </si>
  <si>
    <t>EU Cloud Sovereignty Framework v1.2.1</t>
  </si>
  <si>
    <t>§4 SOV-1 contributing factor: EU-sourced financing and EU investment</t>
  </si>
  <si>
    <t>This question comes from EU-CSF, §4 SOV-1 contributing factor: EU-sourced financing and EU investment.</t>
  </si>
  <si>
    <t>SOV-1-06</t>
  </si>
  <si>
    <t>EU Strategic Initiative Alignment</t>
  </si>
  <si>
    <t>Does the provider actively participate in EU-level digital sovereignty initiatives (e.g., Gaia-X, EUCS, IPCEI-CIS, EU Sovereign Cloud Label) and demonstrate consistency with the EU's digital, green, and industrial sovereignty objectives?</t>
  </si>
  <si>
    <t>Documentary evidence of active participation in one or more EU-level sovereignty initiatives — e.g. Gaia-X membership certificate, EUCS certification document, IPCEI-CIS participation letter, EU Sovereign Cloud Label. Self-declaration of alignment is not sufficient; formal membership with a verifiable artefact is required. For non-EU assessments: national cloud sovereignty certification or formal participation in government digital strategy programmes.</t>
  </si>
  <si>
    <t>EU Cloud Sovereignty Framework v1.2.1: §4 SOV-1 contributing factor: involvement in EU initiatives and digital sovereignty objectives</t>
  </si>
  <si>
    <t>§4 SOV-1 contributing factor: involvement in EU initiatives and digital sovereignty objectives</t>
  </si>
  <si>
    <t>This question comes from EU-CSF, §4 SOV-1 contributing factor: involvement in EU initiatives and digital sovereignty objectives.</t>
  </si>
  <si>
    <t>SOV-1-07</t>
  </si>
  <si>
    <t>Operational Resilience Against Coercion</t>
  </si>
  <si>
    <t>Does the provider have documented legal, operational, and technical measures enabling it to continue providing the contracted service even if subject to a foreign government request to cease or suspend operations, or if a key upstream vendor withdraws support?</t>
  </si>
  <si>
    <t>Legal opinion from EU-qualified counsel addressing the provider's obligations under competing jurisdictions (US CLOUD Act, FISA, Chinese Cybersecurity Law, etc.) and confirming no extant order or obligation to suspend service. Operational runbook covering continuity of service if a key upstream vendor withdraws support — must name the top-3 dependencies. Date and summary of most recent contingency drill (within 12 months). Any contractual protections against unilateral suspension by upstream vendors.</t>
  </si>
  <si>
    <t>EU Cloud Sovereignty Framework v1.2.1: §4 SOV-1 contributing factor: sustain operations against suspension requests or vendor disruption</t>
  </si>
  <si>
    <t>§4 SOV-1 contributing factor: sustain operations against suspension requests or vendor disruption</t>
  </si>
  <si>
    <t>This question comes from EU-CSF, §4 SOV-1 contributing factor: sustain operations against suspension requests or vendor disruption.</t>
  </si>
  <si>
    <t>SOV-1-08</t>
  </si>
  <si>
    <t>Roadmap Influence — EU Stakeholder Governance</t>
  </si>
  <si>
    <t>Do EU stakeholders participate in formal governance bodies (e.g. advisory boards, customer councils, roadmap committees) that provide meaningful, documented influence over the provider's technology roadmap and service evolution?</t>
  </si>
  <si>
    <t>EU Cloud Sovereignty Framework v1.2.1: SOV-1 Q3: Control Over Roadmap — governance bodies with EU actor participation</t>
  </si>
  <si>
    <t>SOV-1 Q3 Control Over Roadmap</t>
  </si>
  <si>
    <t>SOV-1 Q3: Control Over Roadmap — governance bodies with EU actor participation</t>
  </si>
  <si>
    <t>This question comes from EU-CSF-CALC, SOV-1 Q3: Control Over Roadmap — governance bodies with EU actor participation.</t>
  </si>
  <si>
    <t>Customer Influence Over Provider Roadmap</t>
  </si>
  <si>
    <t>Can {{COUNTRY}}'s government or its public-sector customers exercise documented, meaningful influence over the provider's technology roadmap and service evolution — through governance bodies, customer councils, or binding contractual commitments — for matters affecting their workloads?</t>
  </si>
  <si>
    <t>SOV-1-09-CADA</t>
  </si>
  <si>
    <t>Third-Country Subsidiary Legal Separation</t>
  </si>
  <si>
    <t>Where the cloud service provider has subsidiaries or affiliates established in third countries, does it maintain documented and enforced legal, technical, and organisational separation ensuring that EU operations, EU customer data, and EU service continuity cannot be directed, accessed, or disrupted by third-country parent, sibling, or affiliate entities?</t>
  </si>
  <si>
    <t>Cloud and AI Development Act (COM(2026) 502) — Proposal: Annex II L2(k)</t>
  </si>
  <si>
    <t>Cloud and AI Development Act (COM(2026) 502) — Proposal</t>
  </si>
  <si>
    <t>Annex II L2(k)</t>
  </si>
  <si>
    <t>This question comes from CADA COM(2026) 502 (proposal, not yet adopted law), Annex II L2(k).</t>
  </si>
  <si>
    <t>generalized</t>
  </si>
  <si>
    <t>Foreign Affiliate Legal Separation</t>
  </si>
  <si>
    <t>Where the provider has subsidiaries or affiliates in foreign jurisdictions, does it maintain documented and enforced legal, technical, and organisational separation ensuring that {{COUNTRY}} operations, customer data, and service continuity cannot be directed, accessed, or disrupted by a foreign parent, sibling, or affiliate entity?</t>
  </si>
  <si>
    <t>SOV-1-10-CADA</t>
  </si>
  <si>
    <t>Associated Third-Country Commission Listing</t>
  </si>
  <si>
    <t>Is the third country (or country of the controlling legal entity) that exercises control over the cloud service provider included in the European Commission's published list of associated third countries adopted by implementing act for Union assurance level 3?</t>
  </si>
  <si>
    <t>Cloud and AI Development Act (COM(2026) 502) — Proposal: Annex II L3(g) (derogation chapeau; cites 'Article 19' [sic — mechanism defined in Act Art. 18, 'Associated third countries']); Art. 18(3) (Commission publishes the list on its website)</t>
  </si>
  <si>
    <t>Annex II L3(g) (derogation chapeau; cites 'Article 19' [sic — mechanism defined in Act Art. 18, 'Associated third countries']); Art. 18(3) (Commission publishes the list on its website)</t>
  </si>
  <si>
    <t>This question comes from CADA COM(2026) 502 (proposal, not yet adopted law), Annex II L3(g) (derogation chapeau; cites 'Article 19' [sic — mechanism defined in Act Art. 18, 'Associated third countries']); Art. 18(3) (Commission publishes the list on its website).</t>
  </si>
  <si>
    <t>SOV-1-04-LMIC</t>
  </si>
  <si>
    <t>Material Licensing-Model Change Notice (LMIC)</t>
  </si>
  <si>
    <t>Where the provider (or its upstream platform vendor) makes a material change to the licensing model that would alter the cost structure, permitted use, or portability of the service, does the contract require: (a) timely advance notice to the customer; and (b) the customer’s right to terminate the contract without penalty before the change takes effect?</t>
  </si>
  <si>
    <t>EU Cloud Sovereignty Framework v1.2.1: §4 SOV-1 contributing factor 2 (‘assurances against change of control’)</t>
  </si>
  <si>
    <t>§4 SOV-1 contributing factor 2 (‘assurances against change of control’)</t>
  </si>
  <si>
    <t>adapt</t>
  </si>
  <si>
    <t>This question adapts EU-CSF v1.2.1 §4 SOV-1 contributing factor 2 (‘assurances against change of control’) for the LMIC procurement context. What changed: The Broadcom/VMware licensing upheaval demonstrated that a licensing-model change at a stack vendor propagates to sovereign-cloud customers exactly like a change of control: costs escalate, portability degrades, and exit becomes expensive at the worst moment. EU-CSF CF SOV-1-2 already scores ‘assurances against change of control’; SWIPO TR05 provides verbatim industry-code language for the notice + termination right. This question extends both to cover licensing-model changes specifically.</t>
  </si>
  <si>
    <t>SOV-1-11-LMIC</t>
  </si>
  <si>
    <t>Local Investment, Employment and Knowledge Transfer (LMIC)</t>
  </si>
  <si>
    <t>Does the provider demonstrate investment, employment, and value creation in the customer’s country attributable to the service — including local hiring commitments, training and certification programs, and knowledge transfer to local staff or the customer’s personnel?</t>
  </si>
  <si>
    <t>EU Cloud Sovereignty Framework v1.2.1: §4 SOV-1 contributing factor 4 (‘Extent of investment, jobs, and value creation within EU’ — bloc substituted)</t>
  </si>
  <si>
    <t>§4 SOV-1 contributing factor 4 (‘Extent of investment, jobs, and value creation within EU’ — bloc substituted)</t>
  </si>
  <si>
    <t>This question adapts EU-CSF v1.2.1 §4 SOV-1 contributing factor 4 (‘Extent of investment, jobs, and value creation within EU’ — bloc substituted) for the LMIC procurement context. What changed: Verbatim EU-CSF contributing factor with the bloc substituted — the EU scores exactly this for itself — now reinforced by the World Bank’s own procurement framework (7th ed. §5.54) adding a local labor participation requirement. The Bank’s Regulations (7th ed., §5.54) impose a local-labor minimum and contemplate Rated Criteria for skills development in works procurement; this question applies the same Bank-endorsed mechanism to cloud services, where the primary source remains EU-CSF’s talent-pool contributing factor. §5.54 formally covers works contracts; cited here by analogy to cloud operations with that scope noted.</t>
  </si>
  <si>
    <t>SOV-1-12-LMIC</t>
  </si>
  <si>
    <t>Local Operating Staff Ratio (LMIC)</t>
  </si>
  <si>
    <t>What proportion of the personnel operating, supporting, and maintaining the service for this country’s customers are nationals or long-term residents of that country?</t>
  </si>
  <si>
    <t>World Bank Procurement Regulations for IPF Borrowers, 7th Edition: §5.54 (local labor participation minimum)</t>
  </si>
  <si>
    <t>World Bank Procurement Regulations for IPF Borrowers, 7th Edition</t>
  </si>
  <si>
    <t>§5.54 (local labor participation minimum)</t>
  </si>
  <si>
    <t>This question adapts World Bank Procurement Regulations for IPF Borrowers, 7th ed. (Sep 2025) §5.54 (local labor participation minimum) for the LMIC procurement context. What changed: Four progressive bands above/below the World Bank 30% floor instead of a binary yes/no. The 30% boundary is adopted from WB PR 7th ed. §5.54; bands 30-50/50-75/&gt;75 are CSI editorial progression. The 30% floor behavior of autonomyRungsUnlocked is unchanged — band b30_50 maps to staffPct=30 and satisfies the floor. DR-L9.</t>
  </si>
  <si>
    <t>SOV-2-01</t>
  </si>
  <si>
    <t>SOV-2</t>
  </si>
  <si>
    <t>Extraterritorial Exposure</t>
  </si>
  <si>
    <t>Does the cloud service provider, at least once a year, identify any laws from jurisdictions other than those in which the provider operates or the customer is located, that could compel the provider to disclose data, restrict access, suspend service, or otherwise act against the customer's interests — AND conduct a structured risk assessment of those laws?</t>
  </si>
  <si>
    <t>Most recent annual legal risk assessment identifying laws from third jurisdictions that could compel disclosure, restrict access, or suspend service. Must name the laws (e.g. US CLOUD Act, China Cybersecurity Law (CSL), UK Investigatory Powers Act, export control regimes), explain the basis for applicability to the provider, and describe mitigation measures. Date of last review required.</t>
  </si>
  <si>
    <t>BSI C3A — Criteria Catalogue for Cloud Computing Autonomy: §2.2.1 SOV-2-01-C</t>
  </si>
  <si>
    <t>SOV-2-01-C</t>
  </si>
  <si>
    <t>§2.2.1 SOV-2-01-C</t>
  </si>
  <si>
    <t>This question comes from C3A, §2.2.1 SOV-2-01-C.</t>
  </si>
  <si>
    <t>RISK-L1-JURISDICTION-01</t>
  </si>
  <si>
    <t>SOV-2-02</t>
  </si>
  <si>
    <t>Audit Rights</t>
  </si>
  <si>
    <t>Does the cloud service provider document procedures that allow the relevant federal or national cybersecurity authority (in the country where the data center is located) to verify compliance with sovereignty criteria by audit?</t>
  </si>
  <si>
    <t>Contract clause or formal procedure document granting the competent national cybersecurity authority audit rights against the C3A criteria. Specify notice period, cost-allocation rules, and confidentiality protections. Reference to existing C5 / SOC 2 Type II audits that the authority may accept in lieu of a bespoke audit.</t>
  </si>
  <si>
    <t>BSI C3A — Criteria Catalogue for Cloud Computing Autonomy: §2.2.2 SOV-2-02-C1</t>
  </si>
  <si>
    <t>SOV-2-02-C1</t>
  </si>
  <si>
    <t>§2.2.2 SOV-2-02-C1</t>
  </si>
  <si>
    <t>This question comes from C3A, §2.2.2 SOV-2-02-C1.</t>
  </si>
  <si>
    <t>Does the cloud service provider document procedures that allow {{NATIONAL_ADMIN}} to verify compliance with sovereignty criteria by audit?</t>
  </si>
  <si>
    <t>SOV-2-02-C2</t>
  </si>
  <si>
    <t>SOV-2-03</t>
  </si>
  <si>
    <t>State of Defense Takeover</t>
  </si>
  <si>
    <t>If a {{BLOC}} member state declares a state of defense, can the provider enable that state to take over the capabilities required to operate the cloud (including physical assets and personnel) within the framework of legal possibilities?</t>
  </si>
  <si>
    <t>Documented procedure describing how the national administration can assume operational control of the service in a state of emergency or defense. Must include availability of source code, configuration data, administration credentials, and operational documentation in portable form. Reference the applicable national emergency regime (e.g. Verteidigungsfall, état d'urgence, equivalent).</t>
  </si>
  <si>
    <t>BSI C3A — Criteria Catalogue for Cloud Computing Autonomy: §2.2.3 SOV-2-03-C1</t>
  </si>
  <si>
    <t>SOV-2-03-C1</t>
  </si>
  <si>
    <t>§2.2.3 SOV-2-03-C1</t>
  </si>
  <si>
    <t>This question comes from C3A, §2.2.3 SOV-2-03-C1.</t>
  </si>
  <si>
    <t>RISK-L1-ACCESS-01, RISK-L1-JURISDICTION-01</t>
  </si>
  <si>
    <t>If {{COUNTRY}} invokes a state of defense or equivalent national-emergency powers, can the provider enable {{NATIONAL_ADMIN}} (or another competent national authority) to take over the capabilities required to operate the cloud — including physical assets and personnel — within the framework of legal possibilities?</t>
  </si>
  <si>
    <t>SOV-2-03-C2</t>
  </si>
  <si>
    <t>SOV-2-03-CSI</t>
  </si>
  <si>
    <t>Emergency Takeover — National Constitutional Regime</t>
  </si>
  <si>
    <t>If {{COUNTRY}} declares a constitutional state of emergency under {{EMERGENCY_REGIME}}, can the cloud service provider enable the competent national authority to take over the capabilities required to operate the cloud (including material assets, source code, administration tools, and personnel) within the framework of legal possibilities?</t>
  </si>
  <si>
    <t>Documented takeover-readiness procedure. Inventory of portable artefacts (source code escrow with national-jurisdiction trustee, exported admin tools, redacted runbooks). Evidence of at least one tabletop exercise. Contractual clause obligating the provider to cooperate under declared national emergency.</t>
  </si>
  <si>
    <t>csi</t>
  </si>
  <si>
    <t>This question is a CSI editorial addition to the EU-CSF set. It is scored but its absence does not block SEAL levels derived from the official EU-CSF framework.</t>
  </si>
  <si>
    <t>SOV-2-04</t>
  </si>
  <si>
    <t>IP Jurisdiction</t>
  </si>
  <si>
    <t>Is the intellectual property underlying the cloud service created, registered, and primarily developed within the EU, subject to EU intellectual property law, with no encumbering foreign IP claims that could restrict the customer's access to or use of the service under EU law?</t>
  </si>
  <si>
    <t>IP ownership register or legal counsel statement identifying: the legal entity holding the core platform IP, its jurisdiction of incorporation, the relevant IP registry (EPO, EUIPO, national patent office). Confirm no encumbrances, licensing-back arrangements, or foreign patent claims that could restrict customer access to or use of the service. For multi-entity providers: identify whether IP is held at subsidiary level and the access implications if that subsidiary changes ownership. Core platform IP only — third-party libraries excluded.</t>
  </si>
  <si>
    <t>EU Cloud Sovereignty Framework v1.2.1: §4 SOV-2 contributing factor: location of IP creation, registration, and development</t>
  </si>
  <si>
    <t>§4 SOV-2 contributing factor: location of IP creation, registration, and development</t>
  </si>
  <si>
    <t>This question comes from EU-CSF, §4 SOV-2 contributing factor: location of IP creation, registration, and development.</t>
  </si>
  <si>
    <t>Intellectual Property Jurisdiction</t>
  </si>
  <si>
    <t>Is the intellectual property underpinning the cloud service governed under a legal regime that does not allow a foreign jurisdiction to restrict, revoke, or compel transfer of {{COUNTRY}}'s access to it — through licensing terms, export controls, or government orders on the IP holder?</t>
  </si>
  <si>
    <t>SOV-2-05</t>
  </si>
  <si>
    <t>Data Access Pathways — Non-EU Authority Compelled Access</t>
  </si>
  <si>
    <t>Does the cloud service provider have implemented and demonstrated legal, technical, and organisational measures that prevent non-EU authorities from compelling access to customer data or systems through any channel — with all such requests consistently rejected and customers notified of any attempt?</t>
  </si>
  <si>
    <t>EU Cloud Sovereignty Framework v1.2.1: SOV-2 Q3: Data Access Pathways — consistent rejection of non-EU authority access requests</t>
  </si>
  <si>
    <t>SOV-2 Q3 Data Access Pathways</t>
  </si>
  <si>
    <t>SOV-2 Q3: Data Access Pathways — consistent rejection of non-EU authority access requests</t>
  </si>
  <si>
    <t>This question comes from EU-CSF-CALC, SOV-2 Q3: Data Access Pathways — consistent rejection of non-EU authority access requests.</t>
  </si>
  <si>
    <t>SOV-2-05-CADA</t>
  </si>
  <si>
    <t>Third-Country Vulnerability Disclosure Prohibition</t>
  </si>
  <si>
    <t>Does the provider demonstrate — through legal analysis or independent verification — that no law or regulation in any third country applicable to the provider or its subcontractors requires disclosure of software vulnerabilities to that country's authorities before those vulnerabilities have been publicly remediated or disclosed?</t>
  </si>
  <si>
    <t>Cloud and AI Development Act (COM(2026) 502) — Proposal: Annex II L1(g)</t>
  </si>
  <si>
    <t>Annex II L1(g)</t>
  </si>
  <si>
    <t>This question comes from CADA COM(2026) 502 (proposal, not yet adopted law), Annex II L1(g).</t>
  </si>
  <si>
    <t>Vulnerability Disclosure — Foreign Jurisdiction Prohibition</t>
  </si>
  <si>
    <t>Does the provider contractually commit that it will not be required — by any foreign jurisdiction — to withhold, delay, or modify vulnerability disclosures to {{COUNTRY}} customers, and that any such foreign legal requirement would be disclosed immediately?</t>
  </si>
  <si>
    <t>SOV-2-06-CADA</t>
  </si>
  <si>
    <t>Annual Independent Audit Renewal</t>
  </si>
  <si>
    <t>Does the cloud service provider commit to obtaining an annual independent audit opinion confirming continued compliance with the claimed Union Assurance Level, from an auditing organisation that meets the independence and competence requirements of CADA Article 20?</t>
  </si>
  <si>
    <t>Cloud and AI Development Act (COM(2026) 502) — Proposal: Art. 20(8)</t>
  </si>
  <si>
    <t>Art. 20(8)</t>
  </si>
  <si>
    <t>This question comes from CADA COM(2026) 502 (proposal, not yet adopted law), Art. 20(8).</t>
  </si>
  <si>
    <t>SOV-2-07-CADA</t>
  </si>
  <si>
    <t>Immunity from Third-Country Restrictive Measures</t>
  </si>
  <si>
    <t>Does the cloud service provider guarantee that no third country can force it to implement, enforce, give effect to, or comply with any restrictive measures such as sanction regimes, embargoes, or equivalent legal or administrative measures adopted by a third country, against the public sector body or the cloud service itself — unless the measure is legitimate under Member State or Union law?</t>
  </si>
  <si>
    <t>Cloud and AI Development Act (COM(2026) 502) — Proposal: Annex II L2(g)(iv); L3(g)(iv) (applies only under the Art. 18 associated-third-country derogation)</t>
  </si>
  <si>
    <t>Annex II L2(g)(iv); L3(g)(iv) (applies only under the Art. 18 associated-third-country derogation)</t>
  </si>
  <si>
    <t>This question comes from CADA COM(2026) 502 (proposal, not yet adopted law), Annex II L2(g)(iv); L3(g)(iv) (applies only under the Art. 18 associated-third-country derogation).</t>
  </si>
  <si>
    <t>SOV-2-08-LMIC</t>
  </si>
  <si>
    <t>Local Establishment and Contractual Enforceability (LMIC)</t>
  </si>
  <si>
    <t>Does the provider maintain a genuine and stable establishment in the customer’s country — or contract through a locally registered entity — against which the contract is enforceable in local courts or an agreed neutral arbitral forum, evidenced by local registration, physical presence or authorized representation, and locally executed contracting?</t>
  </si>
  <si>
    <t>Cloud and AI Development Act (COM(2026) 502) — Proposal: Annex III §1 (genuine-and-stable establishment indicia: registration, premises, staff, contractual operations, banking) — ported from EU jurisdiction to customer jurisdiction</t>
  </si>
  <si>
    <t>Annex III §1 (genuine-and-stable establishment indicia: registration, premises, staff, contractual operations, banking) — ported from EU jurisdiction to customer jurisdiction</t>
  </si>
  <si>
    <t>grounded-new</t>
  </si>
  <si>
    <t>No single framework contains this control. It is grounded in: CADA COM(2026) 502 Annex III §1 (genuine-and-stable establishment indicia: registration, premises, staff, contractual operations, banking) — ported from EU jurisdiction to customer jurisdiction; EBA/GL/2019/02 §12.2 (due diligence on the contracting counterparty). Rationale: The indicia of ‘genuine and stable establishment’ are CADA’s own audit-evidence catalogue (Annex III §1), ported with one substitution: the jurisdiction. Enforceability is the LMIC analog of EU establishment — a sovereignty assessment that ignores whether the contract can actually be enforced locally measures paper rights.</t>
  </si>
  <si>
    <t>SOV-2-09-CSI</t>
  </si>
  <si>
    <t>Facility Operator Physical Custody</t>
  </si>
  <si>
    <t>Where a third party owns or operates the facility housing your infrastructure (for example a colocation provider), are there documented and enforced controls — tamper-evident hardware, encryption at rest under customer-held keys, escorted and logged physical access, and contractual limits on the facility operator's reach — that prevent the landlord, or anyone able to compel them, from accessing, imaging, or tampering with your systems?</t>
  </si>
  <si>
    <t>SOV-3-01</t>
  </si>
  <si>
    <t>SOV-3</t>
  </si>
  <si>
    <t>Data Residence — Customer Data</t>
  </si>
  <si>
    <t>The cloud service provider MUST provide a service option where cloud service customer data is exclusively stored and processed in {{BLOC}}.</t>
  </si>
  <si>
    <t>Service documentation listing data centre locations for customer data, with the contractual SLA clause that binds these locations. Public URL to the service description AND the relevant DPA/contract clause. Identify any conditions under which data may be processed outside the named locations (support tickets, backup, disaster recovery).</t>
  </si>
  <si>
    <t>BSI C3A — Criteria Catalogue for Cloud Computing Autonomy: §2.3.1 SOV-3-01-C3</t>
  </si>
  <si>
    <t>SOV-3-01-C3</t>
  </si>
  <si>
    <t>§2.3.1 SOV-3-01-C3</t>
  </si>
  <si>
    <t>This question comes from C3A, §2.3.1 SOV-3-01-C3.</t>
  </si>
  <si>
    <t>RISK-L1-ACCESS-01</t>
  </si>
  <si>
    <t>The cloud service provider MUST provide a service option where cloud service customer data is exclusively stored and processed in {{COUNTRY}}.</t>
  </si>
  <si>
    <t>SOV-3-01-C4</t>
  </si>
  <si>
    <t>SOV-3-01-C1</t>
  </si>
  <si>
    <t>Data Residence — Transparency</t>
  </si>
  <si>
    <t>A cloud service customer MUST be able to check where their cloud service derived data, cloud service customer data, and account data are stored and processed.</t>
  </si>
  <si>
    <t>Customer-accessible tool, dashboard, or report that lets the customer verify in real time where their customer data, derived data, and account data are stored and processed. Screenshot or sample report acceptable. Identify how often the data is refreshed.</t>
  </si>
  <si>
    <t>BSI C3A — Criteria Catalogue for Cloud Computing Autonomy: §2.3.1 SOV-3-01-C1</t>
  </si>
  <si>
    <t>§2.3.1 SOV-3-01-C1</t>
  </si>
  <si>
    <t>This question comes from C3A, §2.3.1 SOV-3-01-C1.</t>
  </si>
  <si>
    <t>SOV-3-01-C2</t>
  </si>
  <si>
    <t>Data Residence — Derived &amp; Account Data in EU</t>
  </si>
  <si>
    <t>The cloud service provider MUST provide a service option where cloud service derived data and account data are exclusively stored and processed in {{BLOC}}.</t>
  </si>
  <si>
    <t>Same evidence as SOV-3-01 but specifically for derived data (logs, telemetry, usage records) and account data (billing, contact, support metadata). Many providers store these in different regions than customer data — disclose the actual locations.</t>
  </si>
  <si>
    <t>BSI C3A — Criteria Catalogue for Cloud Computing Autonomy: §2.3.1 SOV-3-01-C2</t>
  </si>
  <si>
    <t>§2.3.1 SOV-3-01-C2</t>
  </si>
  <si>
    <t>This question comes from C3A, §2.3.1 SOV-3-01-C2.</t>
  </si>
  <si>
    <t>Residency of Derived &amp; Account Data</t>
  </si>
  <si>
    <t>Does the provider offer a service option where derived data (telemetry, metadata, logs) and account data are stored and processed exclusively within {{COUNTRY}}, or within {{TRUSTED_JURISDICTION}} where in-country is not available?</t>
  </si>
  <si>
    <t>SOV-3-01-C5</t>
  </si>
  <si>
    <t>Data Residence — Provider Data</t>
  </si>
  <si>
    <t>The cloud service provider MUST provide a service option where cloud service provider data is exclusively stored and processed in {{BLOC}}.</t>
  </si>
  <si>
    <t>Service documentation listing data centre locations used to store cloud service provider data (configuration, system telemetry, resource allocation logs). Many providers process provider data in different regions than customer data — disclose actual locations. Contractual SLA clause binding these locations.</t>
  </si>
  <si>
    <t>BSI C3A — Criteria Catalogue for Cloud Computing Autonomy: §2.3.1 SOV-3-01-C5</t>
  </si>
  <si>
    <t>SOV-3 / Strict confinement of storage and processing to European jurisdictions</t>
  </si>
  <si>
    <t>§2.3.1 SOV-3-01-C5</t>
  </si>
  <si>
    <t>This question comes from C3A, §2.3.1 SOV-3-01-C5.</t>
  </si>
  <si>
    <t>SOV-3-02-C</t>
  </si>
  <si>
    <t>External Key Management</t>
  </si>
  <si>
    <t>The cloud service provider MUST allow the integration of external encryption key management system for creating, managing, and storing encryption keys outside of the cloud service provider environment for the use of IaaS and PaaS, or provide functionally equivalent mechanisms that ensure the customer can only create, manage and store the encryption keys only outside of the cloud service provider environment.</t>
  </si>
  <si>
    <t>Reference architecture document showing supported external KMS / HSM integrations: vendors, protocols (KMIP, PKCS#11), service tiers covered (IaaS / PaaS / SaaS). At least one named production customer reference using external keys for the assessed service. Disclose which services do NOT support external KMS.</t>
  </si>
  <si>
    <t>BSI C3A — Criteria Catalogue for Cloud Computing Autonomy: §2.3.2 SOV-3-02-C</t>
  </si>
  <si>
    <t>§2.3.2 SOV-3-02-C</t>
  </si>
  <si>
    <t>This question comes from C3A, §2.3.2 SOV-3-02-C.</t>
  </si>
  <si>
    <t>SOV-3-02-AC</t>
  </si>
  <si>
    <t>additional</t>
  </si>
  <si>
    <t>External Key Management — SaaS</t>
  </si>
  <si>
    <t>The cloud service provider MUST allow the integration of external key management systems for creating, managing and storing keys outside of the cloud environment also for SaaS, or provide functionally equivalent mechanisms that ensure the customer can only create, manage and store the encryption keys outside of the cloud service provider environment.</t>
  </si>
  <si>
    <t>List of SaaS services in scope; for each: confirmation of external KMS support, supported protocols (KMIP, PKCS#11, REST/JWK), and tested HSM/KMS vendors. Where only a subset of SaaS supports external KMS, provide that list explicitly per the criterion text. Customer reference or integration test result preferred over self-declaration.</t>
  </si>
  <si>
    <t>BSI C3A — Criteria Catalogue for Cloud Computing Autonomy: §2.3.2 SOV-3-02-AC</t>
  </si>
  <si>
    <t>§2.3.2 SOV-3-02-AC</t>
  </si>
  <si>
    <t>This question comes from C3A, §2.3.2 SOV-3-02-AC.</t>
  </si>
  <si>
    <t>SOV-3-03-C</t>
  </si>
  <si>
    <t>External Identity Provider</t>
  </si>
  <si>
    <t>The cloud service provider MUST support standards-based integration of external identity providers for authentication and access management for the cloud service.</t>
  </si>
  <si>
    <t>Reference architecture for external IdP integration: supported protocols (SAML 2.0, OIDC, SCIM), federation patterns, and whether the customer's IdP can authorise without account mirroring in the provider's directory. Disclose any administrative actions that bypass the external IdP (break-glass accounts, support-side access).</t>
  </si>
  <si>
    <t>BSI C3A — Criteria Catalogue for Cloud Computing Autonomy: §2.3.3 SOV-3-03-C</t>
  </si>
  <si>
    <t>§2.3.3 SOV-3-03-C</t>
  </si>
  <si>
    <t>This question comes from C3A, §2.3.3 SOV-3-03-C.</t>
  </si>
  <si>
    <t>SOV-3-03-AC1</t>
  </si>
  <si>
    <t>External Identity Provider — Open Standards</t>
  </si>
  <si>
    <t>The integration of an external Identity Provider MUST be implemented via open, non-proprietary standards.</t>
  </si>
  <si>
    <t>Technical documentation confirming external IdP integration uses open, non-proprietary standards: SAML 2.0, OIDC/OAuth2, SCIM. Confirm no proprietary extension is required for core authentication flows. Link to public documentation or integration guide.</t>
  </si>
  <si>
    <t>BSI C3A — Criteria Catalogue for Cloud Computing Autonomy: §2.3.3 SOV-3-03-AC1</t>
  </si>
  <si>
    <t>§2.3.3 SOV-3-03-AC1</t>
  </si>
  <si>
    <t>This question comes from C3A, §2.3.3 SOV-3-03-AC1.</t>
  </si>
  <si>
    <t>SOV-3-03-AC2</t>
  </si>
  <si>
    <t>External Identity Provider — Stateless Authentication</t>
  </si>
  <si>
    <t>The provider MUST support a stateless authentication model that does not mandate the creation and copies of accounts within the provider's directory.</t>
  </si>
  <si>
    <t>Architecture documentation or technical specification confirming stateless authentication: no shadow account or directory mirror is created in the provider's directory when a customer uses their own IdP. Identify any administrative actions that require provider-side accounts (break-glass, support access) and document their scope.</t>
  </si>
  <si>
    <t>BSI C3A — Criteria Catalogue for Cloud Computing Autonomy: §2.3.3 SOV-3-03-AC2</t>
  </si>
  <si>
    <t>§2.3.3 SOV-3-03-AC2</t>
  </si>
  <si>
    <t>This question comes from C3A, §2.3.3 SOV-3-03-AC2.</t>
  </si>
  <si>
    <t>SOV-3-03-AC3</t>
  </si>
  <si>
    <t>External Identity Provider — Dynamic Claims</t>
  </si>
  <si>
    <t>Authorization MUST be controllable via dynamic claims and attributes issued directly by the customer's external identity provider.</t>
  </si>
  <si>
    <t>Technical documentation showing support for claim-based and attribute-based access control driven by the customer's IdP (e.g. ABAC via JWT/SAML attributes). Examples of supported claim types and how they map to access decisions. API reference or integration guide.</t>
  </si>
  <si>
    <t>BSI C3A — Criteria Catalogue for Cloud Computing Autonomy: §2.3.3 SOV-3-03-AC3</t>
  </si>
  <si>
    <t>§2.3.3 SOV-3-03-AC3</t>
  </si>
  <si>
    <t>This question comes from C3A, §2.3.3 SOV-3-03-AC3.</t>
  </si>
  <si>
    <t>SOV-3-04-C</t>
  </si>
  <si>
    <t>Logging and Monitoring</t>
  </si>
  <si>
    <t>The cloud service provider MUST provide customers with the capability to record, retain, and review logs of management and data access activities related to cloud service customer data. These logs MUST enable customers to identify when access occurred, the identity associated with the request, and the relevant operational context available through the service's logging capabilities.</t>
  </si>
  <si>
    <t>Description of logging capability: log types (management plane, data plane), retention period, export formats, and customer access mechanism. Sample log record showing the schema. Confirm whether the provider can access these logs and whether customer access is independent of provider involvement.</t>
  </si>
  <si>
    <t>BSI C3A — Criteria Catalogue for Cloud Computing Autonomy: §2.3.4 SOV-3-04-C</t>
  </si>
  <si>
    <t>§2.3.4 SOV-3-04-C</t>
  </si>
  <si>
    <t>This question comes from C3A, §2.3.4 SOV-3-04-C.</t>
  </si>
  <si>
    <t>SOV-3-04-AC1</t>
  </si>
  <si>
    <t>Logging — Real-Time Open API</t>
  </si>
  <si>
    <t>The logging service MUST ensure full data flow transparency by providing real-time access via standardized open-source APIs.</t>
  </si>
  <si>
    <t>Logging API documentation: endpoint reference, supported protocols (REST, gRPC, OpenSearch, etc.), real-time delivery latency guarantee, and confirmation that the API uses open or open-source protocols. Sample API call, SDK code example, or Postman collection preferred.</t>
  </si>
  <si>
    <t>BSI C3A — Criteria Catalogue for Cloud Computing Autonomy: §2.3.4 SOV-3-04-AC1</t>
  </si>
  <si>
    <t>§2.3.4 SOV-3-04-AC1</t>
  </si>
  <si>
    <t>This question comes from C3A, §2.3.4 SOV-3-04-AC1.</t>
  </si>
  <si>
    <t>SOV-3-04-AC2</t>
  </si>
  <si>
    <t>Logging — Granular Filtering</t>
  </si>
  <si>
    <t>The service MUST support granular filtering.</t>
  </si>
  <si>
    <t>Documentation of log filtering capabilities: supported filter parameters (time range, resource type, event type, severity, user identity, correlation ID), applying to both management-plane and data-plane logs. API reference section or dashboard screenshot demonstrating filter configuration.</t>
  </si>
  <si>
    <t>BSI C3A — Criteria Catalogue for Cloud Computing Autonomy: §2.3.4 SOV-3-04-AC2</t>
  </si>
  <si>
    <t>§2.3.4 SOV-3-04-AC2</t>
  </si>
  <si>
    <t>This question comes from C3A, §2.3.4 SOV-3-04-AC2.</t>
  </si>
  <si>
    <t>SOV-3-05-C</t>
  </si>
  <si>
    <t>Client-Side Encryption</t>
  </si>
  <si>
    <t>The cloud service provider MUST enable client-side encryption of cloud service customer data. Whenever the cloud service customer data is transmitted, processed or stored inside the cloud environment, it MUST be encrypted with a private key that is only available to the cloud service customer outside of the cloud service provider environment.</t>
  </si>
  <si>
    <t>Reference architecture for client-side encryption: which services support it, the key custody model, and confirmation that the provider cannot access the plaintext under any operational scenario. Independent attestation (e.g. third-party security review, formal verification document) strongly preferred.</t>
  </si>
  <si>
    <t>BSI C3A — Criteria Catalogue for Cloud Computing Autonomy: §2.3.5 SOV-3-05-C</t>
  </si>
  <si>
    <t>§2.3.5 SOV-3-05-C</t>
  </si>
  <si>
    <t>This question comes from C3A, §2.3.5 SOV-3-05-C.</t>
  </si>
  <si>
    <t>SOV-3-AI-01-AC</t>
  </si>
  <si>
    <t>AI — Training Data Jurisdiction</t>
  </si>
  <si>
    <t>For any AI or ML model used to deliver the cloud service, the cloud service provider MUST disclose the jurisdictions in which the model's training data was collected, stored, and processed. Where training data is sourced from {{BLOC}}, the provider MUST be able to demonstrate it.</t>
  </si>
  <si>
    <t>Documented training data provenance for each AI/ML model integrated into the cloud service. Disclosure of jurisdictions, dataset origins, and any contractual terms with upstream model providers. Independent third-party attestation where feasible.</t>
  </si>
  <si>
    <t>Cloud and AI Development Act (COM(2026) 502) — Proposal: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</si>
  <si>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 / AI models and data pipelines developed, trained, hosted under EU control</t>
  </si>
  <si>
    <t>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</si>
  <si>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inferred</t>
  </si>
  <si>
    <t>This question is derived from CADA COM(2026) 502 (proposal). It is not verbatim — here is why we include it: L2(f) prohibits use of service-generated data for third-country AI training and prohibits any transfer outside the Union. This question asks only for training-data jurisdiction disclosure, which is weaker than the flat prohibition. It is inferred evidence under Annex III §6 (model cards / training-source records), not a direct mapping to L2(f).</t>
  </si>
  <si>
    <t>SOV-3-AI-02-AC</t>
  </si>
  <si>
    <t>AI — Inference Location</t>
  </si>
  <si>
    <t>For any AI or ML model used to deliver the cloud service, the cloud service provider MUST ensure that inference (the processing of customer data through the model) occurs exclusively within {{BLOC}}. The provider MUST contractually guarantee no cross-border inference fallback.</t>
  </si>
  <si>
    <t>Inference architecture documentation showing the model serving endpoints and their geographic locations. Contractual clause guaranteeing no fallback to non-{{BLOC}} inference regions during peak load or regional outage. Logs demonstrating no cross-border inference traffic.</t>
  </si>
  <si>
    <t>Cloud and AI Development Act (COM(2026) 502) — Proposal: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</si>
  <si>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 / where data is processed</t>
  </si>
  <si>
    <t>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</si>
  <si>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This question is derived from CADA COM(2026) 502 (proposal). It is not verbatim — here is why we include it: L2(f) prohibits use of service-generated data for third-country AI training and transfer outside the Union. This question addresses inference location (processing of customer data), which maps more naturally to L2(c)'s processing-localisation requirement. Re-tagged inferred from L2(c) rather than a direct mapping to L2(f).</t>
  </si>
  <si>
    <t>SOV-3-AI-03-AC</t>
  </si>
  <si>
    <t>AI — Right to Opt Out of Training</t>
  </si>
  <si>
    <t>The cloud service provider MUST offer a contractual and technical opt-out from any use of customer data (cloud service customer data, cloud service derived data, account data, or prompts) for training, fine-tuning, or evaluating AI/ML models. Opt-out MUST be the default for sovereign tier customers.</t>
  </si>
  <si>
    <t>Contractual clause confirming customer data is not used for model training without explicit opt-in. Technical control documentation (e.g. data isolation, no-train flags propagated through the inference pipeline). Audit log capability allowing the customer to verify no training-data extraction occurred.</t>
  </si>
  <si>
    <t>EU Cloud Sovereignty Framework v1.2.1: SOV-3 / customer retains autonomy over AI capabilities</t>
  </si>
  <si>
    <t>SOV-3 / customer retains autonomy over AI capabilities</t>
  </si>
  <si>
    <t>This question is derived from EU-CSF v1.2.1 (SOV-3 / customer retains autonomy over AI capabilities). It is not verbatim — here is why we include it: Derived from EU-CSF SOV-3 CF: 'AI models governed under EU control, minimizing dependency on non-EU technology stacks.' Customer opt-out from training data use is a governance control ensuring the customer retains sovereignty over how their data shapes model behaviour — the CF implies governance control but does not specify this mechanism.</t>
  </si>
  <si>
    <t>SOV-3-09-CADA</t>
  </si>
  <si>
    <t>Prohibition on Third-Country AI Training Use and Data Transfer</t>
  </si>
  <si>
    <t>Does the cloud service provider guarantee that data generated by using the audited service will not be used to train or fine-tune any AI system operated by a third country or a legal entity established in a third country, and will not be transferred outside the Union in any case?</t>
  </si>
  <si>
    <t>Cloud and AI Development Act (COM(2026) 502) — Proposal: Annex II L2(f), L3(f), L4(f)</t>
  </si>
  <si>
    <t>Annex II L2(f), L3(f), L4(f)</t>
  </si>
  <si>
    <t>This question comes from CADA COM(2026) 502 (proposal, not yet adopted law), Annex II L2(f), L3(f), L4(f).</t>
  </si>
  <si>
    <t>SOV-3-AI-04-AC</t>
  </si>
  <si>
    <t>AI — Model Provider Control Chain</t>
  </si>
  <si>
    <t>For each AI or ML model integrated into the cloud service, the cloud service provider MUST disclose the model provider, its jurisdiction of incorporation, its effective control (parent, controlling shareholders, ultimate beneficial owners), and the legal regime governing its model weights and update pipeline.</t>
  </si>
  <si>
    <t>Inventory of all AI/ML models in the service, each with: model name, model provider name, jurisdiction of incorporation, parent/ultimate-beneficial-owner disclosure, model weight hosting location, and model update/governance regime. Equivalent to a Software Bill of Materials but for models (an AI-BOM).</t>
  </si>
  <si>
    <t>EU Cloud Sovereignty Framework v1.2.1: SOV-3 + SOV-5 / dependency on non-EU technology stacks</t>
  </si>
  <si>
    <t>SOV-3 + SOV-5 / dependency on non-EU technology stacks</t>
  </si>
  <si>
    <t>This question is derived from EU-CSF v1.2.1 (SOV-3 + SOV-5 / dependency on non-EU technology stacks). It is not verbatim — here is why we include it: Derived from EU-CSF SOV-3 CF: 'Minimizing dependency on non-EU technology stacks.' Knowing the model provider's jurisdiction, ownership, and control chain is the prerequisite for assessing whether a dependency constitutes a non-EU technology stack risk. EU-CSF names the risk category; this question operationalizes the supply-chain disclosure needed to assess it.</t>
  </si>
  <si>
    <t>SOV-3-06</t>
  </si>
  <si>
    <t>Verifiable Data Erasure</t>
  </si>
  <si>
    <t>Does the cloud service provider implement technical mechanisms guaranteeing irreversible removal of customer data — including customer data, derived data, and account data — upon request or contract termination, and can it provide verifiable evidence of erasure (e.g., cryptographic proof, audited deletion logs, or third-party attestation)?</t>
  </si>
  <si>
    <t>Documented data erasure procedure specifying: (1) data categories covered (customer data, derived data, account data); (2) storage locations included (primary, backups, disaster-recovery, CDN caches, log pipelines, analytics stores); (3) erasure method (cryptographic erasure, NIST SP 800-88-compliant media sanitisation, or equivalent); (4) timeline from request to completion and confirmation of completion. Verifiable evidence: cryptographic deletion certificate, audited deletion log with hash confirmation, or independent third-party attestation. SLA clause stating the deletion timeline.</t>
  </si>
  <si>
    <t>EU Cloud Sovereignty Framework v1.2.1: §4 SOV-3 contributing factor: mechanisms guaranteeing irreversible removal of data with verifiable evidence</t>
  </si>
  <si>
    <t>§4 SOV-3 contributing factor: mechanisms guaranteeing irreversible removal of data with verifiable evidence</t>
  </si>
  <si>
    <t>This question comes from EU-CSF, §4 SOV-3 contributing factor: mechanisms guaranteeing irreversible removal of data with verifiable evidence.</t>
  </si>
  <si>
    <t>SOV-3-08-CADA</t>
  </si>
  <si>
    <t>Sensitive Data Risk Assessment &amp; Residency (UAL 4)</t>
  </si>
  <si>
    <t>Has the cloud service provider conducted a documented risk assessment that formally identifies which categories of customer data, metadata, and telemetry are classified as sensitive, and does it guarantee — without exceptions — that all such sensitive data is processed, stored, and transferred exclusively within the Union, including backups, replicas, and derived data?</t>
  </si>
  <si>
    <t>Cloud and AI Development Act (COM(2026) 502) — Proposal: Annex II L4(c)</t>
  </si>
  <si>
    <t>Annex II L4(c)</t>
  </si>
  <si>
    <t>This question comes from CADA COM(2026) 502 (proposal, not yet adopted law), Annex II L4(c).</t>
  </si>
  <si>
    <t>SOV-4-01</t>
  </si>
  <si>
    <t>SOV-4</t>
  </si>
  <si>
    <t>Operating Personnel</t>
  </si>
  <si>
    <t>All personnel who have logical or physical access to infrastructure used to operate the cloud service, as well as those who are responsible for customer support, and all persons who have management control of the cloud service provider MUST be {{BLOC}} citizens with {{BLOC}} as main residency.</t>
  </si>
  <si>
    <t>Written policy on personnel jurisdiction for privileged-access roles: citizenship requirements, residency requirements, screening procedures, and frequency of re-screening. Reference to the relevant control in BSI C5, SOC 2, or ISO 27001 attestation describing personnel security. Identify any subcontractors with access and their personnel policies.</t>
  </si>
  <si>
    <t>BSI C3A — Criteria Catalogue for Cloud Computing Autonomy: §2.4.1 SOV-4-01-C1</t>
  </si>
  <si>
    <t>SOV-4-01-C1</t>
  </si>
  <si>
    <t>§2.4.1 SOV-4-01-C1</t>
  </si>
  <si>
    <t>This question comes from C3A, §2.4.1 SOV-4-01-C1.</t>
  </si>
  <si>
    <t>RISK-L5-ROOTACCESS-01, RISK-L5-OPSDEP-01</t>
  </si>
  <si>
    <t>All personnel who have logical or physical access to infrastructure used to operate the cloud service, as well as those who are responsible for customer support, and all persons who have management control of the cloud service provider MUST be {{BLOC}} citizens with {{COUNTRY}} as main residency.</t>
  </si>
  <si>
    <t>SOV-4-01-C2</t>
  </si>
  <si>
    <t>SOV-4-01-C3</t>
  </si>
  <si>
    <t>Operating Personnel — Standalone European Organisation</t>
  </si>
  <si>
    <t>The operating personnel is part of an organization that MUST be a standalone European organization.</t>
  </si>
  <si>
    <t>Commercial registry documentation confirming the entity providing operating personnel is a standalone European legal entity with no non-EU controlling shareholder or parent. Ownership structure showing ultimate beneficial owners and jurisdictions. Board composition and governance charter confirming independence from non-EU direction.</t>
  </si>
  <si>
    <t>BSI C3A — Criteria Catalogue for Cloud Computing Autonomy: §2.4.1 SOV-4-01-C3</t>
  </si>
  <si>
    <t>§2.4.1 SOV-4-01-C3</t>
  </si>
  <si>
    <t>This question comes from C3A, §2.4.1 SOV-4-01-C3.</t>
  </si>
  <si>
    <t>Operating Organisation — In-Country Legal Establishment</t>
  </si>
  <si>
    <t>Is the entity operating and supporting the cloud service for this customer established as a standalone organisation in {{COUNTRY}} or {{TRUSTED_JURISDICTION}}, without operational dependence on a foreign parent entity for day-to-day service delivery?</t>
  </si>
  <si>
    <t>SOV-4-01-FB</t>
  </si>
  <si>
    <t>Operating Personnel — Security-Cleared Local Residents</t>
  </si>
  <si>
    <t>Does the provider ensure that all personnel with privileged access to the service are security-cleared residents of {{COUNTRY}}, bound by confidentiality obligations under applicable national law?</t>
  </si>
  <si>
    <t>Written policy confirming all privileged-access personnel are residents of the assessed country. Evidence of national security clearance (or equivalent national vetting scheme) applied to those roles, including re-screening frequency. Contract clauses or employee agreements binding personnel to confidentiality under applicable national law.</t>
  </si>
  <si>
    <t>SOV-4-02</t>
  </si>
  <si>
    <t>Remote Work</t>
  </si>
  <si>
    <t>The cloud service provider MUST implement organizational and technical measures ensuring that administrative access to systems used to operate the cloud service is performed through access paths located within {{BLOC}}. Administrative access originating from locations outside {{BLOC}} MUST be technically restricted, except in narrowly defined and controlled exceptional scenarios that are subject to additional authorization and monitoring controls.</t>
  </si>
  <si>
    <t>Technical description of administrative access controls: network segmentation, bastion hosts, geo-fencing, MFA. Confirmation that administrative access from outside the trusted jurisdiction is blocked or requires explicit exception. Sample exception log or audit-trail screenshot acceptable.</t>
  </si>
  <si>
    <t>BSI C3A — Criteria Catalogue for Cloud Computing Autonomy: §2.4.2 SOV-4-02-C1</t>
  </si>
  <si>
    <t>SOV-4-02-C1</t>
  </si>
  <si>
    <t>§2.4.2 SOV-4-02-C1</t>
  </si>
  <si>
    <t>This question comes from C3A, §2.4.2 SOV-4-02-C1.</t>
  </si>
  <si>
    <t>RISK-L5-ROOTACCESS-01</t>
  </si>
  <si>
    <t>The cloud service provider MUST implement organizational and technical measures ensuring that administrative access to systems used to operate the cloud service is performed through access paths located within {{COUNTRY}}. Administrative access originating from locations outside {{COUNTRY}} MUST be technically restricted, except in narrowly defined and controlled exceptional scenarios that are subject to additional authorization and monitoring controls.</t>
  </si>
  <si>
    <t>SOV-4-02-C2</t>
  </si>
  <si>
    <t>SOV-4-03</t>
  </si>
  <si>
    <t>Redundant Connectivity</t>
  </si>
  <si>
    <t>The cloud service provider MUST ensure redundant and independent connectivity for the delivery of the sovereign cloud service. In the event of a disruption of one connectivity provider, alternative connectivity providers MUST be able to maintain connectivity in accordance with the contractual service level agreements. At least one of the connectivity providers MUST be an {{BLOC}} based company.</t>
  </si>
  <si>
    <t>List of network connectivity providers used for the service, with their jurisdictions and ownership. Network diagram showing redundancy. At least one provider must be based in the trusted jurisdiction. Disclose any single-supplier dependencies (e.g. subsea cable consortium membership).</t>
  </si>
  <si>
    <t>BSI C3A — Criteria Catalogue for Cloud Computing Autonomy: §2.4.3 SOV-4-03-C</t>
  </si>
  <si>
    <t>SOV-4-03-C</t>
  </si>
  <si>
    <t>§2.4.3 SOV-4-03-C</t>
  </si>
  <si>
    <t>This question comes from C3A, §2.4.3 SOV-4-03-C.</t>
  </si>
  <si>
    <t>SOV-4-03-AC</t>
  </si>
  <si>
    <t>Redundant Connectivity — Independent of CSP Corporate Structure</t>
  </si>
  <si>
    <t>At least one of the connectivity providers is not part of the corporate structure of the cloud service provider.</t>
  </si>
  <si>
    <t>Corporate ownership documentation for at least one connectivity provider demonstrating it is not owned by or affiliated with the cloud service provider. Commercial registry extract or company structure diagram. Network redundancy architecture diagram showing the independent provider.</t>
  </si>
  <si>
    <t>BSI C3A — Criteria Catalogue for Cloud Computing Autonomy: §2.4.3 SOV-4-03-AC</t>
  </si>
  <si>
    <t>§2.4.3 SOV-4-03-AC</t>
  </si>
  <si>
    <t>This question comes from C3A, §2.4.3 SOV-4-03-AC.</t>
  </si>
  <si>
    <t>SOV-4-03-FB</t>
  </si>
  <si>
    <t>Redundant Connectivity — Multi-Homed BGP Fallback</t>
  </si>
  <si>
    <t>Does the cloud service provider implement multi-homed BGP routing across at least two distinct upstream connectivity paths, with documented failover behaviour and at least one annual failover test? Multi-homing MUST be implemented at the routing layer (not merely at the physical link layer) so that loss of a single upstream provider does not interrupt customer-facing service.</t>
  </si>
  <si>
    <t>Network architecture diagram showing BGP peering with at least two distinct upstream ASNs. Evidence of recent failover test (within 12 months): date, scope, outcome, RPO/RTO observed. Where only one carrier is commercially available, evidence of physically diverse paths to that carrier (separate fibre routes, separate cable landings).</t>
  </si>
  <si>
    <t>SOV-4-04</t>
  </si>
  <si>
    <t>Security Operations Centre</t>
  </si>
  <si>
    <t>The cloud service provider MUST ensure that Security Operations Center (SOC) capabilities for the offered cloud services are established and operated within {{BLOC}}. In the case of a disconnect (SOV-4-10), a stand-alone and equivalent SOC MUST be provided in {{BLOC}}.</t>
  </si>
  <si>
    <t>SOC location(s), personnel jurisdiction, and operating model. Confirm that SOC functions can operate during a disconnect from extra-jurisdictional networks. If SOC is partially extra-territorial, document the stand-alone capability that activates during disconnect.</t>
  </si>
  <si>
    <t>BSI C3A — Criteria Catalogue for Cloud Computing Autonomy: §2.4.4 SOV-4-04-C1</t>
  </si>
  <si>
    <t>SOV-4-04-C1</t>
  </si>
  <si>
    <t>§2.4.4 SOV-4-04-C1</t>
  </si>
  <si>
    <t>This question comes from C3A, §2.4.4 SOV-4-04-C1.</t>
  </si>
  <si>
    <t>RISK-L5-SOC-01</t>
  </si>
  <si>
    <t>The cloud service provider MUST ensure that Security Operations Center (SOC) capabilities for the offered cloud services are established and operated within {{COUNTRY}}. In the case of a disconnect (SOV-4-10), a stand-alone and equivalent SOC MUST be provided in {{COUNTRY}}.</t>
  </si>
  <si>
    <t>SOV-4-04-C2</t>
  </si>
  <si>
    <t>SOV-4-05</t>
  </si>
  <si>
    <t>Ingress Data Control</t>
  </si>
  <si>
    <t>All software updates and operational data affecting the cloud service MUST be received, authorized and validated in a secured network area managed and controlled by the cloud service provider. The cloud service provider MUST verify and check updates for known vulnerabilities. Updates MUST include documentation satisfying the needs of the cloud service provider. The update process MUST be based on a controlled change management processes.</t>
  </si>
  <si>
    <t>Documented update and ingress process: secured network area description, vulnerability scanning approach, change management workflow. Confirm scanning sources used (EUVD, NIST CVE). Identify whether the secured area is on dedicated physical hardware.</t>
  </si>
  <si>
    <t>BSI C3A — Criteria Catalogue for Cloud Computing Autonomy: §2.4.5 SOV-4-05-C</t>
  </si>
  <si>
    <t>SOV-4-05-C</t>
  </si>
  <si>
    <t>§2.4.5 SOV-4-05-C</t>
  </si>
  <si>
    <t>This question comes from C3A, §2.4.5 SOV-4-05-C.</t>
  </si>
  <si>
    <t>SOV-4-05-AC1</t>
  </si>
  <si>
    <t>Ingress Data Control — Dedicated Physical Devices</t>
  </si>
  <si>
    <t>The cloud service provider MUST implement the secure network area (e.g. DMZ) on dedicated physical devices.</t>
  </si>
  <si>
    <t>Architecture documentation confirming the secure network area (DMZ / ingress control zone) is implemented on dedicated physical devices, not virtualised shared infrastructure. Data centre audit report section or formal attestation from a qualified auditor covering network segmentation. NDA-restricted disclosure acceptable.</t>
  </si>
  <si>
    <t>BSI C3A — Criteria Catalogue for Cloud Computing Autonomy: §2.4.5 SOV-4-05-AC1</t>
  </si>
  <si>
    <t>§2.4.5 SOV-4-05-AC1</t>
  </si>
  <si>
    <t>This question comes from C3A, §2.4.5 SOV-4-05-AC1.</t>
  </si>
  <si>
    <t>SOV-4-05-AC2</t>
  </si>
  <si>
    <t>Ingress Data Control — Technical Documentation to Authority</t>
  </si>
  <si>
    <t>The cloud service provider MUST provide technical documentation how the criterion SOV-4-05-C is implemented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</si>
  <si>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Existence of a documented authority disclosure procedure: procedure document (redacted acceptable), identification of the responsible cybersecurity authority for the data centre location, and the secure submission mechanism. Prior disclosure events or test-disclosure exercise records are acceptable supporting evidence.</t>
  </si>
  <si>
    <t>BSI C3A — Criteria Catalogue for Cloud Computing Autonomy: §2.4.5 SOV-4-05-AC2</t>
  </si>
  <si>
    <t>§2.4.5 SOV-4-05-AC2</t>
  </si>
  <si>
    <t>This question comes from C3A, §2.4.5 SOV-4-05-AC2.</t>
  </si>
  <si>
    <t>SOV-4-06</t>
  </si>
  <si>
    <t>Update Threat Analysis</t>
  </si>
  <si>
    <t>When using third-party software under the cloud service provider's responsibility, the cloud service provider MUST implement risk-based security analysis prior to deployment, including measures to detect and mitigate malicious code, viruses, spyware, and ransomware.</t>
  </si>
  <si>
    <t>Documented risk-based security analysis procedure for third-party software, including detection methods for malicious code, viruses, spyware, ransomware. Reference relevant SOC 2 / C5 control. Identify whether the analysis covers all third-party software or only critical components.</t>
  </si>
  <si>
    <t>BSI C3A — Criteria Catalogue for Cloud Computing Autonomy: §2.4.6 SOV-4-06-C</t>
  </si>
  <si>
    <t>SOV-4-06-C</t>
  </si>
  <si>
    <t>§2.4.6 SOV-4-06-C</t>
  </si>
  <si>
    <t>This question comes from C3A, §2.4.6 SOV-4-06-C.</t>
  </si>
  <si>
    <t>SOV-4-07</t>
  </si>
  <si>
    <t>Data Exchange Monitoring</t>
  </si>
  <si>
    <t>Any cloud service derived data, cloud service customer data and account data exchanged between the cloud service provider and third parties MUST always be monitored, controlled and logged. In order to do so, the cloud service provider MUST establish a documented process. The documentation MUST be reviewed and updated regularly, at least once a year. The cloud service provider MUST document what kind of data is exchanged with third parties. This documentation MUST ensure that it is clear which data is flowing to which party and this can also be meaningfully aggregated. The cloud service provider MUST make this documentation available to the cloud service customer. It is acceptable that this is only made available to the customer if they have agreed to keep the information confidential and not publicly disclose it. The cloud service provider MUST clearly define the exchange format and document it as part of the data exchange documentation.</t>
  </si>
  <si>
    <t>Documented process for monitoring, controlling, and logging data exchanges with third parties. Date of last annual review. Inventory of data exchanged with each third party. Format definitions for each exchange.</t>
  </si>
  <si>
    <t>BSI C3A — Criteria Catalogue for Cloud Computing Autonomy: §2.4.7 SOV-4-07-C</t>
  </si>
  <si>
    <t>SOV-4-07-C</t>
  </si>
  <si>
    <t>§2.4.7 SOV-4-07-C</t>
  </si>
  <si>
    <t>This question comes from C3A, §2.4.7 SOV-4-07-C.</t>
  </si>
  <si>
    <t>SOV-4-08</t>
  </si>
  <si>
    <t>Data Exchange Gateways</t>
  </si>
  <si>
    <t>The cloud service provider MUST document, define, and visualize (via a Data Flow Diagram) all data exchanges between the cloud service provider and third parties of cloud service derived data, cloud service customer data, and account data. The data exchanges MUST occur only via known gateways. The documentation MUST clearly identify data origins, destinations, transport protocols, data type and security mechanisms protecting these exchanges. The documentation MUST be reviewed and updated regularly, at least once a year. This documentation does not need to be published publicly.</t>
  </si>
  <si>
    <t>Data flow diagram (DFD) covering all third-party data exchanges of customer, derived, and account data. Must identify origin, destination, protocol, data type, security mechanism. Confidential/NDA disclosure acceptable.</t>
  </si>
  <si>
    <t>BSI C3A — Criteria Catalogue for Cloud Computing Autonomy: §2.4.8 SOV-4-08-C</t>
  </si>
  <si>
    <t>SOV-4-08-C</t>
  </si>
  <si>
    <t>§2.4.8 SOV-4-08-C</t>
  </si>
  <si>
    <t>This question comes from C3A, §2.4.8 SOV-4-08-C.</t>
  </si>
  <si>
    <t>SOV-4-08-AC</t>
  </si>
  <si>
    <t>Data Exchange Gateways — Data Flow Diagram to Authority</t>
  </si>
  <si>
    <t>The cloud service provider MUST provide the Data Flow Diagram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</si>
  <si>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Confirmation that the DFD required under SOV-4-08 can be submitted to the responsible cybersecurity authority on request. Authority disclosure procedure documentation, identification of the responsible authority, and secure disclosure mechanism. Evidence of any prior formal or test disclosure preferred.</t>
  </si>
  <si>
    <t>BSI C3A — Criteria Catalogue for Cloud Computing Autonomy: §2.4.8 SOV-4-08-AC</t>
  </si>
  <si>
    <t>§2.4.8 SOV-4-08-AC</t>
  </si>
  <si>
    <t>This question comes from C3A, §2.4.8 SOV-4-08-AC.</t>
  </si>
  <si>
    <t>SOV-4-09</t>
  </si>
  <si>
    <t>Disconnect</t>
  </si>
  <si>
    <t>The cloud service provider MUST be able to disconnect all non-{{BLOC}} network-connections to the cloud without an impairment of the availability, integrity, authenticity and confidentiality of the cloud service. This includes all incoming updates and data exchanges with non-{{BLOC}} entities (including but not limited to: external heartbeat signals and global license validation servers) that are in the responsibility of the cloud service provider. The cloud service provider MUST establish and document a process, when and how a disconnect is executed. This process MUST be independent from non-{{BLOC}} entities. The cloud service provider MUST update this documentation regularly, at least once a year. The cloud service provider MUST conduct disconnection tests for ensuring the availability of all cloud services in case of a disconnection from the non-{{BLOC}} network-connections at least once a year. The cloud service provider MUST document these tests as part of the aforementioned documentations. The documentation MUST include, but is not limited to, the results of the performed test.</t>
  </si>
  <si>
    <t>Documented disconnect procedure (redacted version acceptable). Most recent disconnection test report including test date, scope, outcome, and any remediation actions. Test must be no older than 12 months. Untested capability is materially weaker than tested capability.</t>
  </si>
  <si>
    <t>BSI C3A — Criteria Catalogue for Cloud Computing Autonomy: §2.4.9 SOV-4-09-C</t>
  </si>
  <si>
    <t>SOV-4-09-C</t>
  </si>
  <si>
    <t>§2.4.9 SOV-4-09-C</t>
  </si>
  <si>
    <t>This question comes from C3A, §2.4.9 SOV-4-09-C.</t>
  </si>
  <si>
    <t>SOV-4-09-AC</t>
  </si>
  <si>
    <t>Disconnect — Documentation to Authority</t>
  </si>
  <si>
    <t>The cloud service provider MUST provide the documentation of the disconnect process and disconnection tests to the responsible cybersecurity authority if requested, in accordance with applicable law and established supervisory, cooperation agreements or audit mechanisms. Where relevant, the cloud service provider may provide supporting documentation. The responsible authority is the one in the country where the data center is located. Such information may be provided through appropriate confidentiality protections and secure disclosure procedures.</t>
  </si>
  <si>
    <t>Confirmation that the disconnect process documentation and test reports required under SOV-4-09 can be provided to the responsible cybersecurity authority on request. Authority disclosure procedure, identification of the responsible authority, and secure disclosure mechanism. Prior formal or test disclosure record preferred.</t>
  </si>
  <si>
    <t>BSI C3A — Criteria Catalogue for Cloud Computing Autonomy: §2.4.9 SOV-4-09-AC</t>
  </si>
  <si>
    <t>§2.4.9 SOV-4-09-AC</t>
  </si>
  <si>
    <t>This question comes from C3A, §2.4.9 SOV-4-09-AC.</t>
  </si>
  <si>
    <t>SOV-4-09-FB</t>
  </si>
  <si>
    <t>Disconnect / Reconnect — Documented Plan &amp; Annual Exercise</t>
  </si>
  <si>
    <t>Does the provider maintain a documented disconnect and reconnect procedure, with evidence of at least one annual tabletop exercise validating the plan?</t>
  </si>
  <si>
    <t>Documented disconnect and reconnect procedure (redacted acceptable). Evidence of at least one tabletop exercise in the past 12 months: date, scope, participants, and outcome summary. A facilitated tabletop with written sign-off is sufficient — a live operational disconnect test is not required for this fallback.</t>
  </si>
  <si>
    <t>SOV-4-10</t>
  </si>
  <si>
    <t>Reconnect</t>
  </si>
  <si>
    <t>The cloud service provider MUST be able to reestablish all non-{{BLOC}}-connections after a disconnect in accordance of criterion SOV-4-9-C ("Disconnect") has been performed and has a process to install updates if the cloud environment was disconnected for a maximum of 90 days. The process to install updates if the cloud environment was disconnected for at most 90 days MUST also be tested.</t>
  </si>
  <si>
    <t>Documented reconnect procedure including the update-replay process for environments disconnected up to 90 days. Most recent test report including outcome. Identify any updates that cannot be applied retroactively.</t>
  </si>
  <si>
    <t>BSI C3A — Criteria Catalogue for Cloud Computing Autonomy: §2.4.10 SOV-4-10-C</t>
  </si>
  <si>
    <t>SOV-4-10-C</t>
  </si>
  <si>
    <t>§2.4.10 SOV-4-10-C</t>
  </si>
  <si>
    <t>This question comes from C3A, §2.4.10 SOV-4-10-C.</t>
  </si>
  <si>
    <t>SOV-4-11-CADA</t>
  </si>
  <si>
    <t>Open-Source Component Remote Tampering Controls</t>
  </si>
  <si>
    <t>Where the cloud service provider uses open-source software components, does it verify, document, and test that no open-source component includes remote features or mechanisms that could be used to materially tamper with or disrupt the cloud service without the provider's authorisation?</t>
  </si>
  <si>
    <t>Cloud and AI Development Act (COM(2026) 502) — Proposal: Annex II L2(j)</t>
  </si>
  <si>
    <t>Annex II L2(j)</t>
  </si>
  <si>
    <t>This question comes from CADA COM(2026) 502 (proposal, not yet adopted law), Annex II L2(j).</t>
  </si>
  <si>
    <t>SOV-4-13-CADA</t>
  </si>
  <si>
    <t>Infrastructure &amp; Assets Located in EU</t>
  </si>
  <si>
    <t>Does the cloud computing service provider ensure that all infrastructure and assets used in the provision of the service — including those of subcontractors directly involved in delivery — are physically located within the Union, with no routing of operations through non-EU data centres or infrastructure for any part of the audited service?</t>
  </si>
  <si>
    <t>Cloud and AI Development Act (COM(2026) 502) — Proposal: Annex II L1(b), L2(b)</t>
  </si>
  <si>
    <t>Annex II L1(b), L2(b)</t>
  </si>
  <si>
    <t>This question comes from CADA COM(2026) 502 (proposal, not yet adopted law), Annex II L1(b), L2(b).</t>
  </si>
  <si>
    <t>Infrastructure &amp; Assets Location</t>
  </si>
  <si>
    <t>Are all infrastructure and assets used to provide the service — including those of subcontractors directly involved in delivery — physically located within {{COUNTRY}} or {{TRUSTED_JURISDICTION}}, with no routing of operations through data centres outside agreed jurisdictions?</t>
  </si>
  <si>
    <t>SOV-4-14</t>
  </si>
  <si>
    <t>Workload Migration Ease — Reversibility</t>
  </si>
  <si>
    <t>Can workloads be migrated to, or integrated with, alternative {{BLOC}}-controlled solutions without vendor lock-in — demonstrated by a documented and tested workload migration path, export of data and configurations in open, documented formats, and the absence of contractual or technical egress barriers?</t>
  </si>
  <si>
    <t>EU Cloud Sovereignty Framework v1.2.1: EU-CSF v1.2.1 §4 SOV-4 contributing factor 1</t>
  </si>
  <si>
    <t>EU-CSF v1.2.1 §4, SOV-4 contributing factor 1: Ease of migrating workloads or integrating with alternative EU-controlled solutions without vendor lock-in.</t>
  </si>
  <si>
    <t>EU-CSF v1.2.1 §4 SOV-4 contributing factor 1</t>
  </si>
  <si>
    <t>This question comes from EU-CSF, EU-CSF v1.2.1 §4 SOV-4 contributing factor 1.</t>
  </si>
  <si>
    <t>SOV-4-15-CADA</t>
  </si>
  <si>
    <t>Migration Plan for Vendor Failure or Third-Country Restrictions</t>
  </si>
  <si>
    <t>For security-relevant software components provided, owned, or licensed by a legal entity established in a third country, does the provider maintain a documented migration plan covering vendor failure or third-country-imposed restrictions — including identified alternative solutions (open-source where possible) or a minimal-viable-functionality fallback, with implemented tests and a tested switchover plan?</t>
  </si>
  <si>
    <t>Cloud and AI Development Act (COM(2026) 502) — Proposal: Annex II L2(i)(ii), L3(i)(ii); evidence per Annex III §9(3)(b)-(c)</t>
  </si>
  <si>
    <t>Annex II L2(i)(ii), L3(i)(ii); evidence per Annex III §9(3)(b)-(c)</t>
  </si>
  <si>
    <t>This question comes from CADA COM(2026) 502 (proposal, not yet adopted law), Annex II L2(i)(ii), L3(i)(ii); evidence per Annex III §9(3)(b)-(c).</t>
  </si>
  <si>
    <t>RISK-L4-LOCKIN-01</t>
  </si>
  <si>
    <t>Migration Plan — Provider Failure or Foreign Jurisdiction Risk</t>
  </si>
  <si>
    <t>Does the provider maintain and annually test a documented migration plan covering scenarios where the provider becomes insolvent, is acquired by a foreign entity, or is subject to a foreign jurisdiction action that would impair service delivery to {{COUNTRY}} customers?</t>
  </si>
  <si>
    <t>SOV-4-16-CADA</t>
  </si>
  <si>
    <t>OSS Third-Country Acquisition Detection and Notice</t>
  </si>
  <si>
    <t>Where open-source software is used in the provision of the service, does the provider operate mechanisms to detect, and provide timely notice to the customer, if that software is acquired by or comes under the control of a third country or a legal entity or foundation established in a third country?</t>
  </si>
  <si>
    <t>Cloud and AI Development Act (COM(2026) 502) — Proposal: The detection-and-notice mechanism appears in the Annex III audit-evidence catalogue for the open-source criterion, not in the L2(j) criterion text itself; tagged inferred accordingly.</t>
  </si>
  <si>
    <t>The detection-and-notice mechanism appears in the Annex III audit-evidence catalogue for the open-source criterion, not in the L2(j) criterion text itself; tagged inferred accordingly.</t>
  </si>
  <si>
    <t>This question is derived from CADA COM(2026) 502 (proposal). It is not verbatim — here is why we include it: The detection-and-notice mechanism appears in the Annex III audit-evidence catalogue for the open-source criterion, not in the L2(j) criterion text itself; tagged inferred accordingly.</t>
  </si>
  <si>
    <t>SOV-4-17-CADA</t>
  </si>
  <si>
    <t>Support Personnel Residency — UAL 3 Increment</t>
  </si>
  <si>
    <t>Is all support for the cloud service (including support initiated and performed within the Union under L2(h)) delivered by personnel who are Union residents, and by third parties that are not subject to the control of a third country?</t>
  </si>
  <si>
    <t>Cloud and AI Development Act (COM(2026) 502) — Proposal: Annex II L3(h)</t>
  </si>
  <si>
    <t>Annex II L3(h)</t>
  </si>
  <si>
    <t>This question comes from CADA COM(2026) 502 (proposal, not yet adopted law), Annex II L3(h).</t>
  </si>
  <si>
    <t>SOV-4-17-LMIC</t>
  </si>
  <si>
    <t>Business-Impact Analysis for Connectivity Loss (LMIC)</t>
  </si>
  <si>
    <t>For each critical workload, has a documented business-impact analysis defined the maximum tolerable period of disruption under loss of international connectivity or loss of the provider, and does the architecture demonstrably meet it (e.g., local caching, offline/degraded operating mode, in-country failover)?</t>
  </si>
  <si>
    <t>ISO 22301:2019 — Business Continuity Management Systems: ISO 22301 clause business-impact analysis and continuity requirements (cite clause 8.2 by number only) (text not reproduced for licensing reasons)</t>
  </si>
  <si>
    <t>ISO 22301:2019 — Business Continuity Management Systems</t>
  </si>
  <si>
    <t>ISO 22301 clause business-impact analysis and continuity requirements (cite clause 8.2 by number only) (text not reproduced for licensing reasons)</t>
  </si>
  <si>
    <t>No single framework contains this control. It is grounded in: ISO 22301 business-impact analysis and continuity requirements (cite clause 8.2 by number only); NIST SP 800-53 Rev. 5 CP-2 (contingency plan); CP-10 (system recovery and reconstitution); CSI (existing) SOV-6-02 / SOV-6-02-AC (C3A vendor-loss continuity pattern). Rationale: BIA-driven tolerable-disruption targets are the textbook ISO 22301 mechanism and public-domain NIST CP controls; C3A already applies the same logic to vendor loss (SOV-6-02). The question changes only the disruption scenario to the one LMICs face most concretely: subsea-cable or international-connectivity loss.</t>
  </si>
  <si>
    <t>SOV-4-18-CSI</t>
  </si>
  <si>
    <t>Reversibility of Third-Party Platform Operation</t>
  </si>
  <si>
    <t>Where a third party operates your platform or application layer (a managed-service vendor, a system integrator, or the provider itself), do you hold a documented and tested capability to take over operations yourself — current runbooks, administrative credentials available to you or in escrow, knowledge transfer, and a defined transition plan — so the operator's withdrawal, acquisition, or coercion does not interrupt the service?</t>
  </si>
  <si>
    <t>RISK-L5-OPSDEP-01</t>
  </si>
  <si>
    <t>SOV-5-01</t>
  </si>
  <si>
    <t>SOV-5</t>
  </si>
  <si>
    <t>Software Dependencies</t>
  </si>
  <si>
    <t>The cloud service provider MUST identify, for each cloud service, the software components used and their respective countries of origin. A list of the relevant software suppliers and their country or countries for each service, MUST be compiled and available on demand to cloud service customers. The identification of the software components should be based on a Software Bill of Materials (SBOM) (e.g. TR-03183-2) or achieve a comparable level of quality.</t>
  </si>
  <si>
    <t>Software Bill of Materials (SBOM) in CycloneDX or SPDX format, or equivalent, for each cloud service. Per C3A §2.5.1 the SBOM should meet BSI TR-03183-2 quality or comparable. Suppliers and their countries of origin must be identifiable. NDA-restricted access acceptable.</t>
  </si>
  <si>
    <t>BSI C3A — Criteria Catalogue for Cloud Computing Autonomy: §2.5.1 SOV-5-01-C</t>
  </si>
  <si>
    <t>SOV-5-01-C</t>
  </si>
  <si>
    <t>§2.5.1 SOV-5-01-C</t>
  </si>
  <si>
    <t>This question comes from C3A, §2.5.1 SOV-5-01-C.</t>
  </si>
  <si>
    <t>RISK-L3-SKILLS-01</t>
  </si>
  <si>
    <t>SOV-5-01-AC</t>
  </si>
  <si>
    <t>Software Dependencies — Risk-Based Mitigation Process</t>
  </si>
  <si>
    <t>The cloud service provider MUST maintain a risk-based process for identifying and mitigating dependencies on external software suppliers relevant to the operation of the cloud service. Where critical dependencies are identified, the cloud service provider MUST implement appropriate mitigation strategies and maintain architectural flexibility that enables substitution of software components. If it is not technically and reasonably feasible, this information MUST be adequately provided to the cloud service customer.</t>
  </si>
  <si>
    <t>Software dependency risk management process document: methodology for identifying critical dependencies, risk scoring, and mitigation strategies (dual-source, internal fork, open-source fallback). For critical dependencies where substitution is not feasible: the disclosure provided to customers. Date of most recent risk assessment.</t>
  </si>
  <si>
    <t>BSI C3A — Criteria Catalogue for Cloud Computing Autonomy: §2.5.1 SOV-5-01-AC</t>
  </si>
  <si>
    <t>§2.5.1 SOV-5-01-AC</t>
  </si>
  <si>
    <t>This question comes from C3A, §2.5.1 SOV-5-01-AC.</t>
  </si>
  <si>
    <t>SOV-5-02</t>
  </si>
  <si>
    <t>Hardware Dependencies</t>
  </si>
  <si>
    <t>The cloud service provider MUST maintain a documented inventory of the hardware components used to provide cloud services. A list of the relevant hardware suppliers and their country or countries MUST be compiled and available on demand to cloud service customers.</t>
  </si>
  <si>
    <t>Hardware bill of materials covering compute, storage, networking, and security appliances used to deliver the service. Suppliers and countries of manufacture (not just country of incorporation) identified. NDA-restricted access acceptable.</t>
  </si>
  <si>
    <t>BSI C3A — Criteria Catalogue for Cloud Computing Autonomy: §2.5.2 SOV-5-02-C</t>
  </si>
  <si>
    <t>SOV-5-02-C</t>
  </si>
  <si>
    <t>§2.5.2 SOV-5-02-C</t>
  </si>
  <si>
    <t>This question comes from C3A, §2.5.2 SOV-5-02-C.</t>
  </si>
  <si>
    <t>RISK-L2-ASSET-01, RISK-L2-SUPPLYCHAIN-01</t>
  </si>
  <si>
    <t>SOV-5-02-AC</t>
  </si>
  <si>
    <t>Hardware Dependencies — Risk-Based Mitigation Process</t>
  </si>
  <si>
    <t>The cloud service provider MUST maintain a risk-based process for identifying and mitigating dependencies on hardware suppliers relevant to the operation of the cloud service. Where critical dependencies are identified, the cloud service provider MUST implement mitigation strategies and maintain architectural flexibility enabling substitution of hardware components. If it is not technically and operationally feasible, this information MUST be adequately provided to the cloud service customer.</t>
  </si>
  <si>
    <t>Hardware dependency risk management process document: methodology for identifying critical hardware dependencies, risk scoring, and mitigation strategies (multi-vendor sourcing, strategic inventory, architectural substitution). For critical dependencies where substitution is not feasible: the disclosure provided to customers. Date of most recent risk assessment.</t>
  </si>
  <si>
    <t>BSI C3A — Criteria Catalogue for Cloud Computing Autonomy: §2.5.2 SOV-5-02-AC</t>
  </si>
  <si>
    <t>§2.5.2 SOV-5-02-AC</t>
  </si>
  <si>
    <t>This question comes from C3A, §2.5.2 SOV-5-02-AC.</t>
  </si>
  <si>
    <t>SOV-5-03</t>
  </si>
  <si>
    <t>External Service Dependencies</t>
  </si>
  <si>
    <t>The cloud service provider MUST maintain a documented inventory of used external cloud services that are necessary for the delivery of the cloud service. The list of information regarding the relevant external service providers and the country or countries of service provision or development MUST be made available to cloud service customers.</t>
  </si>
  <si>
    <t>List of external cloud services used to deliver the assessed service (e.g. third-party SaaS for monitoring, ticketing, identity). Provider name, jurisdiction of provision, jurisdiction of development. Identify which are critical-path.</t>
  </si>
  <si>
    <t>BSI C3A — Criteria Catalogue for Cloud Computing Autonomy: §2.5.3 SOV-5-03-C</t>
  </si>
  <si>
    <t>SOV-5-03-C</t>
  </si>
  <si>
    <t>§2.5.3 SOV-5-03-C</t>
  </si>
  <si>
    <t>This question comes from C3A, §2.5.3 SOV-5-03-C.</t>
  </si>
  <si>
    <t>SOV-5-03-AC</t>
  </si>
  <si>
    <t>External Service Dependencies — Documented Management Process</t>
  </si>
  <si>
    <t>The cloud service provider MUST maintain a documented process for identifying and managing external service dependencies relevant to the delivery of the cloud service. Where critical dependencies are identified, the cloud service provider MUST implement mitigation strategies and maintain architectural flexibility enabling substitution of service dependencies. If it is not technically and operationally feasible, this information MUST be adequately provided to the cloud service customer.</t>
  </si>
  <si>
    <t>External service dependency management process document: inventory of external services (name, provider, jurisdiction), criticality classification, and mitigation strategies. For dependencies where substitution is not feasible: the disclosure provided to customers. Date of most recent review.</t>
  </si>
  <si>
    <t>BSI C3A — Criteria Catalogue for Cloud Computing Autonomy: §2.5.3 SOV-5-03-AC</t>
  </si>
  <si>
    <t>§2.5.3 SOV-5-03-AC</t>
  </si>
  <si>
    <t>This question comes from C3A, §2.5.3 SOV-5-03-AC.</t>
  </si>
  <si>
    <t>SOV-5-04</t>
  </si>
  <si>
    <t>Export Restriction</t>
  </si>
  <si>
    <t>The cloud service provider MUST maintain documented processes for identifying and mitigating risks related to export restrictions or supply chain disruptions affecting software, external services, and hardware used in the delivery of the cloud service. Where such restrictions may materially affect the operation of the cloud service, the cloud service provider MUST inform affected customers.</t>
  </si>
  <si>
    <t>Documented process for identifying and mitigating export-control and supply-chain disruption risks. Most recent risk assessment date. Customer notification policy: under what trigger and timeframe.</t>
  </si>
  <si>
    <t>BSI C3A — Criteria Catalogue for Cloud Computing Autonomy: §2.5.4 SOV-5-04-C</t>
  </si>
  <si>
    <t>SOV-5-04-C</t>
  </si>
  <si>
    <t>§2.5.4 SOV-5-04-C</t>
  </si>
  <si>
    <t>This question comes from C3A, §2.5.4 SOV-5-04-C.</t>
  </si>
  <si>
    <t>RISK-L2-ASSET-01</t>
  </si>
  <si>
    <t>SOV-5-05</t>
  </si>
  <si>
    <t>Capacity Management</t>
  </si>
  <si>
    <t>Capacity management covering resource planning, usage monitoring, and capacity control MUST be performed within {{BLOC}}.</t>
  </si>
  <si>
    <t>Documentation confirming capacity management is performed in the trusted jurisdiction per BSI C5 control. Relevant C5 attestation section reference (e.g. C5 OPS-04). Identify any capacity-management functions performed outside the trusted jurisdiction.</t>
  </si>
  <si>
    <t>BSI C3A — Criteria Catalogue for Cloud Computing Autonomy: §2.5.5 SOV-5-05-C1</t>
  </si>
  <si>
    <t>SOV-5-05-C1</t>
  </si>
  <si>
    <t>§2.5.5 SOV-5-05-C1</t>
  </si>
  <si>
    <t>This question comes from C3A, §2.5.5 SOV-5-05-C1.</t>
  </si>
  <si>
    <t>Capacity management covering resource planning, usage monitoring, and capacity control MUST be performed within {{COUNTRY}}.</t>
  </si>
  <si>
    <t>SOV-5-05-C2</t>
  </si>
  <si>
    <t>SOV-5-06-CADA</t>
  </si>
  <si>
    <t>Subcontractor Transparency &amp; Sovereignty Due Diligence</t>
  </si>
  <si>
    <t>Does the cloud service provider maintain a complete, up-to-date register of all subcontractors involved in service delivery — including their country of establishment, access rights, and role — and conduct structured sovereignty due diligence on each subcontractor covering extraterritorial legal exposure, control chains, and EU data access restrictions?</t>
  </si>
  <si>
    <t>Cloud and AI Development Act (COM(2026) 502) — Proposal: Annex II L1(f)</t>
  </si>
  <si>
    <t>Annex II L1(f)</t>
  </si>
  <si>
    <t>This question comes from CADA COM(2026) 502 (proposal, not yet adopted law), Annex II L1(f).</t>
  </si>
  <si>
    <t>Subcontractor Transparency &amp; Due Diligence</t>
  </si>
  <si>
    <t>Does the provider maintain a complete, current list of all subcontractors with access to customer data or the service delivery infrastructure, and conduct documented sovereignty due diligence — covering jurisdiction of incorporation, beneficial ownership, and foreign-law exposure — on each?</t>
  </si>
  <si>
    <t>SOV-5-07-CADA</t>
  </si>
  <si>
    <t>Prohibition on Third-Country Control over Software Components</t>
  </si>
  <si>
    <t>For software components or products used in the provision of the service, does the provider demonstrate that no third country or legal entity established in a third country holds or exercises effective control over their design, development, maintenance, and evolution — including the ability to materially influence technical evolution, maintenance priorities, security remediation, or long-term continuity of the component?</t>
  </si>
  <si>
    <t>Cloud and AI Development Act (COM(2026) 502) — Proposal: Annex II L4(i)(ii)</t>
  </si>
  <si>
    <t>Annex II L4(i)(ii)</t>
  </si>
  <si>
    <t>This question comes from CADA COM(2026) 502 (proposal, not yet adopted law), Annex II L4(i)(ii).</t>
  </si>
  <si>
    <t>SOV-5-08-LMIC</t>
  </si>
  <si>
    <t>Support Substitutability Ladder (LMIC)</t>
  </si>
  <si>
    <t>If the current support vendor for the platform software fails, exits the market, changes licensing terms, or becomes subject to third-country restrictions, what is the demonstrated path to continued supported operation?</t>
  </si>
  <si>
    <t>Regulation (EU) 2022/2554 (DORA — Digital Operational Resilience Act): Art. 29 (assessment of substitutability of ICT third-party providers; concentration risk)</t>
  </si>
  <si>
    <t>Regulation (EU) 2022/2554 (DORA — Digital Operational Resilience Act)</t>
  </si>
  <si>
    <t>Art. 29 (assessment of substitutability of ICT third-party providers; concentration risk)</t>
  </si>
  <si>
    <t>No single framework contains this control. It is grounded in: DORA (Reg. 2022/2554) Art. 29 (assessment of substitutability of ICT third-party providers; concentration risk); EBA/GL/2019/02 §12.2 (due diligence incl. substitutability), §15 (exit strategies); OpenInfra Foundation — Interop Working Group OpenStack Powered guidelines (board-approved guideline 2020.11 + add-on programs), must-pass capability tests; conformance demonstrated via RefStack results; CSI (existing) SOV-6-02/-02-AC (C3A vendor-loss continuity). Rationale: Substitutability of critical providers is a named supervisory requirement (DORA Art. 29; EBA §12.2), not an invention. The three tiers encode the empirical structure of the market: identical-stack takeover support is rare even for open platforms; what open standards genuinely deliver is workload/data portability across distributions (anchored by the OpenInfra interoperability certification — guideline 2020.11, validated via RefStack), which is Tier B; proprietary platforms whose exit means re-platforming workloads are Tier C. The Tier B gate (exercised rebuild runbook) prevents paper reversibility: a portable data plane without a tested control-plane rebuild path is Tier C in any real crisis. DR-L7 records the OpenStack Powered guideline vintage 2020.11.</t>
  </si>
  <si>
    <t>Support Substitutability Ladder</t>
  </si>
  <si>
    <t>What is the highest tier of support substitutability the provider can demonstrate for the cloud service — from same-stack operational takeover (Tier A), through rebuild from open standards with a documented and exercised runbook (Tier B), to re-platforming required (Tier C)?</t>
  </si>
  <si>
    <t>SOV-5-08-EV1</t>
  </si>
  <si>
    <t>Alternative Support Arrangement (EV1)</t>
  </si>
  <si>
    <t>Provide the written alternative-support arrangement for the currently deployed stack (takeover support contract, escrowed support agreement, or documented in-house capability with named, trained personnel).</t>
  </si>
  <si>
    <t>EBA/GL/2019/02 — Guidelines on Outsourcing Arrangements: §15 (exit strategy documentation)</t>
  </si>
  <si>
    <t>EBA/GL/2019/02 — Guidelines on Outsourcing Arrangements</t>
  </si>
  <si>
    <t>§15 (exit strategy documentation)</t>
  </si>
  <si>
    <t>No single framework contains this control. It is grounded in: EBA/GL/2019/02 §15 (exit strategy documentation); NIST SP 800-53 Rev. 5 SA-9, SR-6 (external services and supplier review — public domain, quotable). Rationale: Tier A is only credible against a written arrangement; a sales-deck assurance is a vendor claim and cannot satisfy a gate (locked design decision 4).</t>
  </si>
  <si>
    <t>SOV-5-08-EV2</t>
  </si>
  <si>
    <t>Cross-Distribution API Portability Evidence (EV2)</t>
  </si>
  <si>
    <t>Demonstrate workload and data-plane portability across distributions: standards-based API conformance (e.g., interoperability certification or documented conformance test results), standard image/volume formats, and tenant configuration export.</t>
  </si>
  <si>
    <t>OpenInfra Foundation — Interop Working Group / OpenStack Powered: OpenStack Powered guidelines (board-approved guideline 2020.11 + add-on programs), must-pass capability tests; conformance demonstrated via RefStack results</t>
  </si>
  <si>
    <t>OpenInfra Foundation — Interop Working Group / OpenStack Powered</t>
  </si>
  <si>
    <t>OpenStack Powered guidelines (board-approved guideline 2020.11 + add-on programs), must-pass capability tests; conformance demonstrated via RefStack results</t>
  </si>
  <si>
    <t>No single framework contains this control. It is grounded in: OpenInfra Foundation — Interop Working Group OpenStack Powered guidelines (board-approved guideline 2020.11 + add-on programs), must-pass capability tests; conformance demonstrated via RefStack results; ISO/IEC 19941 portability concepts (cite clause only); EU Data Act (Reg. 2023/2854) Art. 30 (technical aspects of switching — the pattern for standards-based portability evidence). Rationale: Distinguishes genuine API-level portability from marketing claims of openness; conformance certification (OpenStack Powered guideline 2020.11 via RefStack) is the citable instrument for exactly this. DR-L7 records the guideline vintage.</t>
  </si>
  <si>
    <t>SOV-5-08-EV3</t>
  </si>
  <si>
    <t>Exercised Control-Plane Rebuild Runbook (EV3)</t>
  </si>
  <si>
    <t>Provide the control-plane rebuild runbook for redeployment on an alternative distribution, and evidence it has been exercised (test report of a representative rebuild — full or scoped — with date, scope, duration, and outcome).</t>
  </si>
  <si>
    <t>EBA/GL/2019/02 — Guidelines on Outsourcing Arrangements: §15 (exit plans incl. testing considerations)</t>
  </si>
  <si>
    <t>§15 (exit plans incl. testing considerations)</t>
  </si>
  <si>
    <t>This question adapts EBA/GL/2019/02 §15 (exit plans incl. testing considerations) for the LMIC procurement context. What changed: MAINTAINER-LOCKED GATE: an unexercised runbook is paper reversibility. Same tested-switchover standard CADA’s audit evidence demands and EBA/DORA expect for critical exits; only the application point (control plane) is specific.</t>
  </si>
  <si>
    <t>SOV-5-09-LMIC</t>
  </si>
  <si>
    <t>Customization Drift and OSS Currency Control (LMIC)</t>
  </si>
  <si>
    <t>Where the platform is open-source or source-available, does the operator maintain: (a) a documented register of deviations from the upstream project or supported distribution baseline; (b) a defined upgrade cadence with evidence of staying within N-2 of supported releases; and (c) confirmation that deviations do not break standards-based API conformance relied on for portability?</t>
  </si>
  <si>
    <t>NIST Special Publication 800-53 Revision 5 — Security and Privacy Controls: CM-2 (baseline configuration), CM-3 (configuration change control) — public domain, quotable</t>
  </si>
  <si>
    <t>NIST Special Publication 800-53 Revision 5 — Security and Privacy Controls</t>
  </si>
  <si>
    <t>CM-2 (baseline configuration), CM-3 (configuration change control) — public domain, quotable</t>
  </si>
  <si>
    <t>No single framework contains this control. It is grounded in: NIST SP 800-53 Rev. 5 CM-2 (baseline configuration), CM-3 (configuration change control) — public domain, quotable; CSI (existing) SOV-5-01-AC (C3A risk-based dependency process); SOV-4-16-CADA family (OSS currency/maintenance risks, CADA Annex III §10(2)); CADA COM(2026) 502 Annex III §10(2)(b) (up-to-date OSS applied without undue delay). Rationale: A heavily forked ‘open’ platform that only its builders understand has the reversibility profile of proprietary software with none of the support. Baseline/change control is verbatim NIST CM territory and OSS-currency risk is in CADA’s own audit evidence; the question composes the two. Failing clause (c) degrades the SOV-5-08 ladder answer: deviations breaking API conformance invalidate the Tier B portability premise.</t>
  </si>
  <si>
    <t>SOV-6-01</t>
  </si>
  <si>
    <t>SOV-6</t>
  </si>
  <si>
    <t>Source Code Availability</t>
  </si>
  <si>
    <t>The cloud service provider MUST have a backup of the source code in {{BLOC}} that is not older than 24 hours and contains at minimum 5 versions of the cloud services so that the operation of the cloud service is possible at any time without external dependencies. This includes all infrastructure-as-code build-scripts and deployment toolchains. The local source code backup MUST include a documentation that enables the cloud service provider to independently work with the source code and develop it further at any time without external dependencies.</t>
  </si>
  <si>
    <t>Description of source code backup process: storage location, backup frequency (must be ≤ 24h per C3A), minimum versions retained (≥ 5 per C3A), and documentation enabling independent development. Independent attestation (audit firm letter, internal audit report) strongly preferred over self-statement.</t>
  </si>
  <si>
    <t>BSI C3A — Criteria Catalogue for Cloud Computing Autonomy: §2.6.1 SOV-6-01-C</t>
  </si>
  <si>
    <t>SOV-6-01-C</t>
  </si>
  <si>
    <t>§2.6.1 SOV-6-01-C</t>
  </si>
  <si>
    <t>This question comes from C3A, §2.6.1 SOV-6-01-C.</t>
  </si>
  <si>
    <t>RISK-L3-HYPERSCALER-01, RISK-L3-LOCKIN-01</t>
  </si>
  <si>
    <t>SOV-6-01-FB1</t>
  </si>
  <si>
    <t>Source Code — Local Build Capability</t>
  </si>
  <si>
    <t>Does the cloud service provider maintain a local build environment in {{COUNTRY}} capable of compiling, testing, and deploying the cloud service from source code, with the engineering talent to operate it autonomously for at least 90 days without external dependencies, even if the source code itself is mirrored from a non-{{COUNTRY}} master?</t>
  </si>
  <si>
    <t>Description of the local build environment: hosts, toolchains, registry mirrors, CI pipelines. Evidence of a recent build performed entirely in country (within 12 months). Headcount and skills inventory of in-country engineering staff with the capability to maintain the build pipeline. Documented contingency procedure covering loss of access to the upstream source code repository.</t>
  </si>
  <si>
    <t>SOV-6-01-FB2</t>
  </si>
  <si>
    <t>Source Code — Documented Exit &amp; Tested Data Export</t>
  </si>
  <si>
    <t>Where the cloud service provider cannot guarantee local source code availability, does it maintain a documented exit and portability plan with at least one tested customer data export within the past 12 months, demonstrating that customer data, derived data, and account data can be returned to the customer in a standard portable format within a contractually-defined timeline?</t>
  </si>
  <si>
    <t>Documented exit and portability plan covering: data export format, export timeline, support obligations during exit, fees (if any), and post-exit data deletion certification. Evidence of at least one tested export performed within 12 months — exit drill report or customer-supplied attestation.</t>
  </si>
  <si>
    <t>RISK-L3-HYPERSCALER-01, RISK-L3-LOCKIN-01, RISK-L4-EGRESS-01, RISK-L4-TERMINATION-01, RISK-L6-EXITDRILL-01</t>
  </si>
  <si>
    <t>SOV-6-02</t>
  </si>
  <si>
    <t>Continuous Service Delivery</t>
  </si>
  <si>
    <t>In the event of disconnection of third parties, the cloud service provider MUST maintain documented contingency strategies ensuring continued secure delivery of the cloud services. These strategies may include alternative software suppliers, internal remediation capabilities, or compensating security controls.</t>
  </si>
  <si>
    <t>Documented contingency strategies for third-party software vendor disruption: alternative suppliers identified, internal remediation capability, or compensating controls. Specify which approach applies to which dependency.</t>
  </si>
  <si>
    <t>BSI C3A — Criteria Catalogue for Cloud Computing Autonomy: §2.6.2 SOV-6-02-C</t>
  </si>
  <si>
    <t>SOV-6-02-C</t>
  </si>
  <si>
    <t>§2.6.2 SOV-6-02-C</t>
  </si>
  <si>
    <t>This question comes from C3A, §2.6.2 SOV-6-02-C.</t>
  </si>
  <si>
    <t>RISK-L3-LICENSING-01</t>
  </si>
  <si>
    <t>SOV-6-02-AC</t>
  </si>
  <si>
    <t>Continuous Service Delivery — Engineering Capability</t>
  </si>
  <si>
    <t>In the event of disruption or loss of an external software vendor, the cloud service provider MUST maintain the capability to remediate software vulnerabilities and implement necessary changes. The cloud provider MUST maintain specialized engineering talent and local build-environments necessary to compile, test, and deploy emergency security patches to the cloud services independently of third parties.</t>
  </si>
  <si>
    <t>Description of internal engineering capability to maintain and patch the platform without third-party vendor involvement: team composition and skills, internal build environments, toolchain independence. Evidence of at least one instance of independent vulnerability remediation or emergency patch deployment (incident report, internal audit extract, or attestation). Independent third-party attestation preferred.</t>
  </si>
  <si>
    <t>BSI C3A — Criteria Catalogue for Cloud Computing Autonomy: §2.6.2 SOV-6-02-AC</t>
  </si>
  <si>
    <t>§2.6.2 SOV-6-02-AC</t>
  </si>
  <si>
    <t>This question comes from C3A, §2.6.2 SOV-6-02-AC.</t>
  </si>
  <si>
    <t>SOV-6-03</t>
  </si>
  <si>
    <t>Software Development</t>
  </si>
  <si>
    <t>The cloud service provider MUST ensure that authorised personnel have access to the software development tools and environments necessary to maintain and update the cloud services. The cloud service provider MUST also maintain documented contingency procedures for scenarios in which access to critical software development tools or development environment dependencies is disrupted, ensuring the continued ability to maintain and update the cloud services.</t>
  </si>
  <si>
    <t>Description of internal software development capability: build environments, toolchains, key personnel with relevant skills. Contingency procedures for loss of access to development tools or third-party dependencies.</t>
  </si>
  <si>
    <t>BSI C3A — Criteria Catalogue for Cloud Computing Autonomy: §2.6.3 SOV-6-03-C</t>
  </si>
  <si>
    <t>SOV-6-03-C</t>
  </si>
  <si>
    <t>§2.6.3 SOV-6-03-C</t>
  </si>
  <si>
    <t>This question comes from C3A, §2.6.3 SOV-6-03-C.</t>
  </si>
  <si>
    <t>SOV-6-04</t>
  </si>
  <si>
    <t>EU HPC Independence</t>
  </si>
  <si>
    <t>For compute-intensive workloads (AI/ML inference, data analytics, simulation), can the cloud service provider demonstrate that its high-performance computing capability — including the processors, accelerators (GPUs/TPUs), and software ecosystems used — is sourced from EU-controlled or EU-accessible supply chains, with no critical dependency on a single non-EU semiconductor vendor whose withdrawal would materially impair the service?</t>
  </si>
  <si>
    <t>Inventory of processors and accelerators used for compute-intensive workloads: processor family, accelerator model, semiconductor vendor, vendor jurisdiction of incorporation, sourcing country. Identify whether any single accelerator family exceeds 75% of deployed HPC capacity. Evidence of supply chain diversification: alternative sourcing agreements, multi-vendor procurement policy, or contractual protections against single-vendor withdrawal. Export control status: confirm hardware is obtainable under standard commercial terms without EAR/EU dual-use export licence restrictions.</t>
  </si>
  <si>
    <t>EU Cloud Sovereignty Framework v1.2.1: §4 SOV-6 contributing factor: EU independence in high-performance computing capabilities</t>
  </si>
  <si>
    <t>§4 SOV-6 contributing factor: EU independence in high-performance computing capabilities</t>
  </si>
  <si>
    <t>This question comes from EU-CSF, §4 SOV-6 contributing factor: EU independence in high-performance computing capabilities.</t>
  </si>
  <si>
    <t>RISK-L2-SUPPLYCHAIN-01</t>
  </si>
  <si>
    <t>Independence from Foreign HPC Supply Chain</t>
  </si>
  <si>
    <t>Does the provider demonstrate that its high-performance computing capacity — or its critical path dependency on HPC for the services delivered — is not concentrated in a single foreign supply chain that could unilaterally restrict access through export controls, sanctions, or commercial terms?</t>
  </si>
  <si>
    <t>SOV-6-05</t>
  </si>
  <si>
    <t>Interoperability &amp; Open Interfaces</t>
  </si>
  <si>
    <t>Does the cloud service provider offer core services through open, well-documented, standards-based APIs and protocols that follow recognised open standards (e.g. ETSI, ISO/IEC, IETF/W3C), enabling integration with third-party or alternative solutions without requiring proprietary client libraries?</t>
  </si>
  <si>
    <t>EU Cloud Sovereignty Framework v1.2.1: SOV-6 Q1: Interoperability &amp; Open Interfaces — standards-based and broadly compatible</t>
  </si>
  <si>
    <t>SOV-6 Q1 Interoperability &amp; Open Interfaces</t>
  </si>
  <si>
    <t>SOV-6 Q1: Interoperability &amp; Open Interfaces — standards-based and broadly compatible</t>
  </si>
  <si>
    <t>This question comes from EU-CSF-CALC, SOV-6 Q1: Interoperability &amp; Open Interfaces — standards-based and broadly compatible.</t>
  </si>
  <si>
    <t>Are ALL critical service functions accessible via open, non-proprietary, publicly documented APIs and data formats, with published specifications ensuring full data portability and enabling easy third-party integration with no vendor-specific lock-in?</t>
  </si>
  <si>
    <t>SOV-6-06</t>
  </si>
  <si>
    <t>Open Standards Compliance — Organisational Policy</t>
  </si>
  <si>
    <t>Does the cloud service provider have a documented formal policy mandating and governing open standards adoption for most core services, with managed exceptions and published rationale for any proprietary alternatives used?</t>
  </si>
  <si>
    <t>EU Cloud Sovereignty Framework v1.2.1: SOV-6 Q2: Open Standards Compliance — policy for most core services</t>
  </si>
  <si>
    <t>SOV-6 Q2 Open Standards Compliance</t>
  </si>
  <si>
    <t>SOV-6 Q2: Open Standards Compliance — policy for most core services</t>
  </si>
  <si>
    <t>This question comes from EU-CSF-CALC, SOV-6 Q2: Open Standards Compliance — policy for most core services.</t>
  </si>
  <si>
    <t>Does the cloud service provider have a documented formal policy mandating open standards for ALL core services without exception, and independently auditable evidence of compliance?</t>
  </si>
  <si>
    <t>SOV-6-07-CADA</t>
  </si>
  <si>
    <t>Reasonable Source-Code Access for UAL 3 Derogation</t>
  </si>
  <si>
    <t>Where the cloud service provider is subject to third-country control and relies on the Union assurance level 3 derogation, does the provider allow reasonable access to the source code of the audited service for verification purposes?</t>
  </si>
  <si>
    <t>Cloud and AI Development Act (COM(2026) 502) — Proposal: Annex II L3(g)(i), final sentence ('The audited provider should allow for reasonable access to the code')</t>
  </si>
  <si>
    <t>Annex II L3(g)(i), final sentence ('The audited provider should allow for reasonable access to the code')</t>
  </si>
  <si>
    <t>This question comes from CADA COM(2026) 502 (proposal, not yet adopted law), Annex II L3(g)(i), final sentence ('The audited provider should allow for reasonable access to the code').</t>
  </si>
  <si>
    <t>SOV-6-08-LMIC</t>
  </si>
  <si>
    <t>Contractual Switching Rights (LMIC)</t>
  </si>
  <si>
    <t>Does the written contract include: (a) the customer’s right, upon request, to switch to another provider or port all exportable data and digital assets to on-premises infrastructure; (b) a maximum notice period of no more than two months to initiate switching; (c) a transitional period of no more than 30 calendar days, extendable once by the customer, with any technical-unfeasibility extension notified within 14 working days and duly justified; (d) a data retrieval period of at least 30 calendar days after the transitional period; and (e) a guarantee of full erasure of the customer’s exportable data and digital assets after the retrieval period?</t>
  </si>
  <si>
    <t>Regulation (EU) 2023/2854 (Data Act): Art. 25(2)(a),(d),(e),(g),(h); Art. 25(4)</t>
  </si>
  <si>
    <t>Regulation (EU) 2023/2854 (Data Act)</t>
  </si>
  <si>
    <t>Art. 25(2)(a),(d),(e),(g),(h); Art. 25(4)</t>
  </si>
  <si>
    <t>No single framework contains this control. It is grounded in: EU Data Act (Reg. 2023/2854) Art. 25(2)(a),(d),(e),(g),(h); Art. 25(4); ISO/IEC 19086-1 cloud SLA framework — termination/exit components (cite clause only); EBA/GL/2019/02 Section 15 (exit strategies); SWIPO IaaS Code of Conduct v3.0 FR1 (CSA documented and legally binding); PLR05 (data availability period after termination; timely deletion warnings). Rationale: Every parameter in this question — the 2-month notice ceiling, 30-day transition, 30-day retrieval floor, erasure guarantee — is copied from the mandatory contractual terms that Regulation (EU) 2023/2854 Art. 25 imposes on every cloud contract in the EU since 12 September 2025. Nothing is invented: the question asks whether the provider will give an LMIC public buyer the same contractual baseline EU law already obliges it to give any European customer. A provider arguing these terms are unreasonable is arguing against its own EU standard terms.</t>
  </si>
  <si>
    <t>RISK-L4-TERMINATION-01</t>
  </si>
  <si>
    <t>SOV-6-09-LMIC</t>
  </si>
  <si>
    <t>Exportable Data Categories and Open Formats (LMIC)</t>
  </si>
  <si>
    <t>Does the provider contractually specify, exhaustively, all categories of exportable data and digital assets — including customer data, relevant derived/usage data, and service configurations — and make them exportable in commonly used, machine-readable, openly documented formats via documented interfaces?</t>
  </si>
  <si>
    <t>Regulation (EU) 2023/2854 (Data Act): Art. 25(2)(e) (exhaustive specification); Art. 30 (technical aspects of switching)</t>
  </si>
  <si>
    <t>Art. 25(2)(e) (exhaustive specification); Art. 30 (technical aspects of switching)</t>
  </si>
  <si>
    <t>No single framework contains this control. It is grounded in: EU Data Act (Reg. 2023/2854) Art. 25(2)(e) (exhaustive specification); Art. 30 (technical aspects of switching); SWIPO IaaS Code of Conduct v3.0 DP01 (import/export in structured, commonly used, machine-readable formats); DP06 (open standards and open protocols); DP08 (self-service periodic retrieval interface); ISO/IEC 19941 cloud portability — syntactic/semantic data portability (cite clause only). Rationale: The ‘exhaustive specification of exportable categories’ requirement is verbatim Data Act Art. 25(2)(e); open machine-readable formats via documented interfaces is the Art. 30 mechanism; SWIPO DP01/DP06/DP08 and ISO/IEC 19941 supply the industry-standard vocabulary. The question composes three citable sources and adds no criterion of its own.</t>
  </si>
  <si>
    <t>SOV-6-10-LMIC</t>
  </si>
  <si>
    <t>Switching Charges Disclosure and Waiver (LMIC)</t>
  </si>
  <si>
    <t>Are all charges associated with switching away from the service — including data egress charges — disclosed before contract signature, capped at the provider’s directly incurred costs during the contract, and contractually waived for the switching process at exit?</t>
  </si>
  <si>
    <t>Regulation (EU) 2023/2854 (Data Act): Art. 29(1) (no switching charges from 12 Jan 2027); Art. 29(2)-(3) (cost-cap until then); Art. 29(4) (pre-contract disclosure); Art. 2(36) (definition includes data egress charges)</t>
  </si>
  <si>
    <t>Art. 29(1) (no switching charges from 12 Jan 2027); Art. 29(2)-(3) (cost-cap until then); Art. 29(4) (pre-contract disclosure); Art. 2(36) (definition includes data egress charges)</t>
  </si>
  <si>
    <t>No single framework contains this control. It is grounded in: EU Data Act (Reg. 2023/2854) Art. 29(1) (no switching charges from 12 Jan 2027); Art. 29(2)-(3) (cost-cap until then); Art. 29(4) (pre-contract disclosure); Art. 2(36) (definition includes data egress charges). Rationale: This question asks the provider to match, contractually, the exact regime Art. 29 makes mandatory in the EU: disclosure up front, cost-based cap, zero switching charges. A provider already operating this regime for EU customers cannot credibly claim it is unreasonable for an LMIC government. Single binding-law anchor; qualifies under the one-binding-law rule.</t>
  </si>
  <si>
    <t>RISK-L4-EGRESS-01</t>
  </si>
  <si>
    <t>SOV-6-11-LMIC</t>
  </si>
  <si>
    <t>IaaS Functional Equivalence Obligation (LMIC)</t>
  </si>
  <si>
    <t>For infrastructure services (IaaS), does the provider commit to take all reasonable measures — including documentation, capabilities, and technical support — to facilitate that the customer achieves functional equivalence when switching to another provider or to on-premises infrastructure?</t>
  </si>
  <si>
    <t>Regulation (EU) 2023/2854 (Data Act): Art. 23; Art. 30(1) (functional equivalence obligation for IaaS)</t>
  </si>
  <si>
    <t>Art. 23; Art. 30(1) (functional equivalence obligation for IaaS)</t>
  </si>
  <si>
    <t>No single framework contains this control. It is grounded in: EU Data Act (Reg. 2023/2854) Art. 23; Art. 30(1) (functional equivalence obligation for IaaS). Rationale: Wording tracks Art. 30(1) almost verbatim, including the ‘all reasonable measures’ standard and the documentation/capabilities/support triad. No editorial content.</t>
  </si>
  <si>
    <t>SOV-6-12-LMIC</t>
  </si>
  <si>
    <t>Tested Exit Plan per Critical Workload (LMIC)</t>
  </si>
  <si>
    <t>Does a documented exit plan exist for each critical workload, and has it been tested or exercised — at minimum a partial restore or migration of a representative workload to an alternative environment — before go-live or within the last 24 months, with documented results?</t>
  </si>
  <si>
    <t>EBA/GL/2019/02 — Guidelines on Outsourcing Arrangements: Section 15 (documented exit strategies for critical functions)</t>
  </si>
  <si>
    <t>Section 15 (documented exit strategies for critical functions)</t>
  </si>
  <si>
    <t>This question adapts EBA/GL/2019/02 Section 15 (documented exit strategies for critical functions) for the LMIC procurement context. What changed: Documented-and-tested exit strategies for critical outsourced functions are the established supervisory standard in EU financial regulation (EBA §15, DORA Art. 28(8)) and appear in CADA’s audit-evidence catalogue as ‘tests… and a switchover plan’. SWIPO PLR01 adds an industry-code basis for testing exit mechanisms. The 24-month cadence is the only editorial parameter; it is a scoring threshold, not a criterion, and is recorded in the decisions register.</t>
  </si>
  <si>
    <t>SOV-6-13-LMIC</t>
  </si>
  <si>
    <t>Infrastructure-as-Code Portability (LMIC)</t>
  </si>
  <si>
    <t>Are the customer’s deployments defined in portable, declarative infrastructure-as-code formats that can be re-targeted to an alternative provider or on-premises environment without reconstruction from scratch?</t>
  </si>
  <si>
    <t>ISO/IEC 19941:2017 — Cloud Computing Portability and Interoperability</t>
  </si>
  <si>
    <t>editorial</t>
  </si>
  <si>
    <t>This is an editorial operationalization of ISO/IEC 19941. It is scored but never gated. No source framework contains a verbatim IaC control; this question operationalizes ISO/IEC 19941 portability concepts. It is scored but never gated, and is labeled editorial. Providers that deploy via IaC reduce exit friction regardless of contractual terms; the question captures this empirical fact.</t>
  </si>
  <si>
    <t>RISK-L6-EXITDRILL-01</t>
  </si>
  <si>
    <t>SOV-6-14-CSI</t>
  </si>
  <si>
    <t>Self-Operation Capability Verification</t>
  </si>
  <si>
    <t>For the platform and application layers you run yourself on open-source software, can you demonstrate the in-house capability to sustain them without external help — staff who can build from source and apply security patches, access to the source and build pipeline, and a tested procedure to recover and migrate the workload independently?</t>
  </si>
  <si>
    <t>SOV-7-01</t>
  </si>
  <si>
    <t>SOV-7</t>
  </si>
  <si>
    <t>Security Certification</t>
  </si>
  <si>
    <t>Does the cloud service provider hold a current ISO 27001 certification or equivalent ENISA-recognised security scheme?</t>
  </si>
  <si>
    <t>Current ISO 27001 certificate (PDF) with explicit scope statement covering the assessed services, plus issue/expiry dates. Equivalent: SOC 2 Type II report (full report, not bridge letter), BSI C5 attestation. Surveillance audit dates required.</t>
  </si>
  <si>
    <t>EU Cloud Sovereignty Framework v1.2.1: §4 SOV-7 contributing factor: security certification</t>
  </si>
  <si>
    <t>§4 SOV-7 contributing factor: security certification</t>
  </si>
  <si>
    <t>This question comes from EU-CSF, §4 SOV-7 contributing factor: security certification.</t>
  </si>
  <si>
    <t>Does the cloud service provider hold a current ISO 27001 certification or equivalent internationally recognised security certification (e.g. SOC 2 Type II, ISO 27017, or a nationally recognised equivalent)?</t>
  </si>
  <si>
    <t>SOV-7-02</t>
  </si>
  <si>
    <t>GDPR Compliance</t>
  </si>
  <si>
    <t>Does the provider document and contractually commit to GDPR compliance for all processing of personal data under the cloud service?</t>
  </si>
  <si>
    <t>Data Processing Agreement (DPA) referencing the applicable national data protection law. For EU: GDPR Article 28 compliant DPA. For other jurisdictions: equivalent national law (PDPA, PIPL, PDPB, etc.) DPA. Article 30 record of processing activities reference.</t>
  </si>
  <si>
    <t>EU Cloud Sovereignty Framework v1.2.1: §4 SOV-7 contributing factor: GDPR compliance</t>
  </si>
  <si>
    <t>§4 SOV-7 contributing factor: GDPR compliance</t>
  </si>
  <si>
    <t>This question comes from EU-CSF, §4 SOV-7 contributing factor: GDPR compliance.</t>
  </si>
  <si>
    <t>Data Protection Law Compliance</t>
  </si>
  <si>
    <t>Does the provider document and contractually commit to compliance with the applicable national data protection law for all processing of personal data under the cloud service?</t>
  </si>
  <si>
    <t>SOV-7-03</t>
  </si>
  <si>
    <t>NIS2 Compliance</t>
  </si>
  <si>
    <t>Where NIS2 Directive obligations apply to the cloud service provider or customer, does the provider demonstrate documented compliance with applicable NIS2 security and incident reporting requirements?</t>
  </si>
  <si>
    <t>Evidence of compliance with applicable mandatory cybersecurity regime: registration confirmation, incident reporting procedure, latest authority filing. For EU: NIS2 essential/important entity status and incident reporting workflow. For other jurisdictions: equivalent regime (Singapore CSA, US CIRCIA, etc.).</t>
  </si>
  <si>
    <t>EU Cloud Sovereignty Framework v1.2.1: §4 SOV-7 contributing factor: NIS2 compliance</t>
  </si>
  <si>
    <t>§4 SOV-7 contributing factor: NIS2 compliance</t>
  </si>
  <si>
    <t>This question comes from EU-CSF, §4 SOV-7 contributing factor: NIS2 compliance.</t>
  </si>
  <si>
    <t>RISK-L6-CRITICALITY-01</t>
  </si>
  <si>
    <t>Cybersecurity Regulation Compliance</t>
  </si>
  <si>
    <t>Where applicable national cybersecurity regulations impose security and incident reporting obligations on the cloud service provider or customer, does the provider demonstrate documented compliance with those requirements?</t>
  </si>
  <si>
    <t>SOV-7-04</t>
  </si>
  <si>
    <t>DORA Compliance</t>
  </si>
  <si>
    <t>Where DORA (Digital Operational Resilience Act) obligations apply, does the cloud service provider meet the ICT third-party risk requirements under DORA?</t>
  </si>
  <si>
    <t>If the customer is a regulated financial entity: ICT third-party risk register entry, contractual provisions covering DORA Article 30 requirements or equivalent. For non-financial customers: mark N/A.</t>
  </si>
  <si>
    <t>EU Cloud Sovereignty Framework v1.2.1: §4 SOV-7 contributing factor: DORA compliance</t>
  </si>
  <si>
    <t>§4 SOV-7 contributing factor: DORA compliance</t>
  </si>
  <si>
    <t>This question comes from EU-CSF, §4 SOV-7 contributing factor: DORA compliance.</t>
  </si>
  <si>
    <t>Financial Sector ICT Resilience Compliance</t>
  </si>
  <si>
    <t>Where applicable financial sector regulations impose ICT third-party risk requirements on the cloud service provider or customer, does the provider meet those ICT third-party risk requirements?</t>
  </si>
  <si>
    <t>SOV-7-05</t>
  </si>
  <si>
    <t>Customer Log Access</t>
  </si>
  <si>
    <t>Does the cloud service provider give customers direct access to complete security logs and monitoring data for their cloud service environment, independently of the provider?</t>
  </si>
  <si>
    <t>Customer-facing log access mechanism: API, console, or export channel. Sample log record schema. Confirmation that log access does not require provider-side involvement and that the log integrity is preserved (tamper-evident).</t>
  </si>
  <si>
    <t>EU Cloud Sovereignty Framework v1.2.1: §4 SOV-7 contributing factor: customer access to logs and monitoring</t>
  </si>
  <si>
    <t>§4 SOV-7 contributing factor: customer access to logs and monitoring</t>
  </si>
  <si>
    <t>This question comes from EU-CSF, §4 SOV-7 contributing factor: customer access to logs and monitoring.</t>
  </si>
  <si>
    <t>SOV-7-06</t>
  </si>
  <si>
    <t>Patch Autonomy</t>
  </si>
  <si>
    <t>Can the cloud service provider apply security patches and updates to the cloud service without requiring authorisation or technical involvement from non-{{BLOC}} vendors?</t>
  </si>
  <si>
    <t>Patch management procedure documenting which patches can be applied autonomously and which require third-party vendor involvement. Identify any patches that depend on extra-jurisdictional vendor cooperation. Most recent patch deployment timeline.</t>
  </si>
  <si>
    <t>EU Cloud Sovereignty Framework v1.2.1: §4 SOV-7 contributing factor: patch autonomy from non-EU vendors</t>
  </si>
  <si>
    <t>§4 SOV-7 contributing factor: patch autonomy from non-EU vendors</t>
  </si>
  <si>
    <t>This question comes from EU-CSF, §4 SOV-7 contributing factor: patch autonomy from non-EU vendors.</t>
  </si>
  <si>
    <t>SOV-7-07</t>
  </si>
  <si>
    <t>Independent EU Audit Capacity</t>
  </si>
  <si>
    <t>Can the cloud service and its sovereignty controls be audited by an independent {{BLOC}}-based auditor, without requiring access or cooperation from non-{{BLOC}} entities?</t>
  </si>
  <si>
    <t>Confirmation that the service and its sovereignty controls can be audited by an auditor based in the trusted jurisdiction without requiring cooperation from extra-jurisdictional entities. Identify the auditors who have actually performed such audits (named firms preferred).</t>
  </si>
  <si>
    <t>EU Cloud Sovereignty Framework v1.2.1: §4 SOV-7 contributing factor: independent EU audit capacity</t>
  </si>
  <si>
    <t>§4 SOV-7 contributing factor: independent EU audit capacity</t>
  </si>
  <si>
    <t>This question comes from EU-CSF, §4 SOV-7 contributing factor: independent EU audit capacity.</t>
  </si>
  <si>
    <t>Independent Audit Capacity</t>
  </si>
  <si>
    <t>Does the provider enable and cooperate with audits by an auditor acceptable to {{COUNTRY}}'s contracting authority — independent of the provider's foreign affiliates — covering all systems and data within scope of this contract?</t>
  </si>
  <si>
    <t>SOV-7-08</t>
  </si>
  <si>
    <t>Incident Disclosure &amp; CSIRT Cooperation</t>
  </si>
  <si>
    <t>Does the provider have a documented, operational incident disclosure process aligned with GDPR/NIS2 timelines, with contractual readiness to support EU-directed investigations and a capability for CSIRT cooperation?</t>
  </si>
  <si>
    <t>EU Cloud Sovereignty Framework v1.2.1: SOV-7 Q5: Incident Disclosure — GDPR/NIS2-aligned reporting, CSIRT cooperation available</t>
  </si>
  <si>
    <t>SOV-7 Q5 Incident Disclosure</t>
  </si>
  <si>
    <t>SOV-7 Q5: Incident Disclosure — GDPR/NIS2-aligned reporting, CSIRT cooperation available</t>
  </si>
  <si>
    <t>This question comes from EU-CSF-CALC, SOV-7 Q5: Incident Disclosure — GDPR/NIS2-aligned reporting, CSIRT cooperation available.</t>
  </si>
  <si>
    <t>Incident Disclosure &amp; National CSIRT Cooperation</t>
  </si>
  <si>
    <t>Does the provider have a documented, operational incident-disclosure process with defined timelines, contractual readiness to support investigations by {{COUNTRY}}'s authorities, and the capability to cooperate with national CERTs/CSIRTs?</t>
  </si>
  <si>
    <t>SOV-7-03-CADA</t>
  </si>
  <si>
    <t>Cybersecurity Compliance Self-Declaration (UAL 1)</t>
  </si>
  <si>
    <t>Does the cloud service provider issue a documented self-declaration demonstrating that the service complies with state-of-the-art cybersecurity standards — covering risk management, access control, incident response, patch management, and supply chain security — and make this declaration publicly available?</t>
  </si>
  <si>
    <t>Cloud and AI Development Act (COM(2026) 502) — Proposal: Annex II L1(e)</t>
  </si>
  <si>
    <t>Annex II L1(e)</t>
  </si>
  <si>
    <t>This question comes from CADA COM(2026) 502 (proposal, not yet adopted law), Annex II L1(e).</t>
  </si>
  <si>
    <t>SOV-8-01</t>
  </si>
  <si>
    <t>SOV-8</t>
  </si>
  <si>
    <t>PUE Measurement</t>
  </si>
  <si>
    <t>Does the cloud service provider measure and publish Power Usage Effectiveness (PUE) for data centres used to deliver the cloud service, and commit to a target PUE?</t>
  </si>
  <si>
    <t>Published PUE (Power Usage Effectiveness) figures for the data centres used to deliver the service, with measurement methodology and reporting frequency. Target PUE commitment. Independent verification (e.g. CEEDA, ISO 50001) preferred over self-reporting.</t>
  </si>
  <si>
    <t>EU Cloud Sovereignty Framework v1.2.1: §4 SOV-8 contributing factor: PUE measurement and target</t>
  </si>
  <si>
    <t>§4 SOV-8 contributing factor: PUE measurement and target</t>
  </si>
  <si>
    <t>This question comes from EU-CSF, §4 SOV-8 contributing factor: PUE measurement and target.</t>
  </si>
  <si>
    <t>SOV-8-02</t>
  </si>
  <si>
    <t>Renewable Energy</t>
  </si>
  <si>
    <t>Does the cloud service provider source a documented and verifiable proportion of its electricity from renewable or low-carbon energy for data centres used to deliver the cloud service?</t>
  </si>
  <si>
    <t>Documented renewable / low-carbon electricity sourcing for the data centres: percentage, energy attribute certificates (EACs, GoOs, RECs), power purchase agreement (PPA) references. Distinguish 24/7 matched supply from annual-net claims.</t>
  </si>
  <si>
    <t>EU Cloud Sovereignty Framework v1.2.1: §4 SOV-8 contributing factor: renewable / low-carbon energy sourcing</t>
  </si>
  <si>
    <t>§4 SOV-8 contributing factor: renewable / low-carbon energy sourcing</t>
  </si>
  <si>
    <t>This question comes from EU-CSF, §4 SOV-8 contributing factor: renewable / low-carbon energy sourcing.</t>
  </si>
  <si>
    <t>SOV-8-03</t>
  </si>
  <si>
    <t>Circular Economy</t>
  </si>
  <si>
    <t>Does the cloud service provider implement and document circular economy practices for hardware end-of-life, including secure data destruction and environmentally responsible disposal or refurbishment?</t>
  </si>
  <si>
    <t>Hardware end-of-life policy: secure data destruction procedure (e.g. NIST SP 800-88 reference), refurbishment / recycling partners, percentages refurbished vs disposed. Independent attestation preferred.</t>
  </si>
  <si>
    <t>EU Cloud Sovereignty Framework v1.2.1: §4 SOV-8 contributing factor: circular economy / hardware end-of-life</t>
  </si>
  <si>
    <t>§4 SOV-8 contributing factor: circular economy / hardware end-of-life</t>
  </si>
  <si>
    <t>This question comes from EU-CSF, §4 SOV-8 contributing factor: circular economy / hardware end-of-life.</t>
  </si>
  <si>
    <t>SOV-8-04</t>
  </si>
  <si>
    <t>Sustainability Disclosure</t>
  </si>
  <si>
    <t>Does the cloud service provider publish annual sustainability disclosures covering carbon emissions, water usage, and energy consumption for the cloud service?</t>
  </si>
  <si>
    <t>Most recent annual sustainability report covering carbon emissions (Scope 1, 2, 3), water usage, energy consumption — scoped to the cloud service. CDP submission reference if applicable. URL acceptable.</t>
  </si>
  <si>
    <t>EU Cloud Sovereignty Framework v1.2.1: §4 SOV-8 contributing factor: carbon, water, sustainability disclosure</t>
  </si>
  <si>
    <t>§4 SOV-8 contributing factor: carbon, water, sustainability disclosure</t>
  </si>
  <si>
    <t>This question comes from EU-CSF, §4 SOV-8 contributing factor: carbon, water, sustainability disclosure.</t>
  </si>
  <si>
    <t>SOV-8-05</t>
  </si>
  <si>
    <t>Sustainability Improvement Targets</t>
  </si>
  <si>
    <t>Does the cloud service provider set, track, and publish time-bound continuous improvement targets for environmental sustainability metrics for the cloud service?</t>
  </si>
  <si>
    <t>Published time-bound improvement targets for environmental sustainability metrics: target year, baseline year, magnitude. Most recent progress report. Distinguish science-based targets (e.g. SBTi-validated) from internal commitments.</t>
  </si>
  <si>
    <t>EU Cloud Sovereignty Framework v1.2.1: §4 SOV-8 contributing factor: continuous improvement targets</t>
  </si>
  <si>
    <t>§4 SOV-8 contributing factor: continuous improvement targets</t>
  </si>
  <si>
    <t>This question comes from EU-CSF, §4 SOV-8 contributing factor: continuous improvement targets.</t>
  </si>
  <si>
    <t>SOV-9-01-LMIC</t>
  </si>
  <si>
    <t>SOV-9</t>
  </si>
  <si>
    <t>Local Currency Invoicing and Payment Rails (LMIC)</t>
  </si>
  <si>
    <t>Can the provider invoice through a locally established entity, accept payment in the customer country’s local currency through domestic banking rails, and maintain service without dependence on international card networks for payment processing?</t>
  </si>
  <si>
    <t>World Bank Procurement Regulations for IPF Borrowers, 7th Edition: §§5.55-5.56 (7th ed.): bid pricing in local currency; payment in the currencies requested</t>
  </si>
  <si>
    <t>§§5.55-5.56 (7th ed.): bid pricing in local currency; payment in the currencies requested</t>
  </si>
  <si>
    <t>No single framework contains this control. It is grounded in: World Bank Procurement Regulations for IPF Borrowers, 7th ed. (Sep 2025) §§5.55-5.56 (7th ed.): bid pricing in local currency; payment in the currencies requested; EBA/GL/2019/02 §12.2 (due diligence on service-delivery dependencies). Rationale: Local-currency payment is not a novel demand: World Bank procurement rules (7th ed. §§5.55-5.56) provide for bids priced and paid in the borrower’s currency, and most Bank-financed contracts operate this way. The question extends a standard procurement provision to the cloud billing relationship. The card-network clause addresses a documented failure mode: customers in sanctioned or de-risked economies losing cloud access not by provider decision but because their payment instrument fails.</t>
  </si>
  <si>
    <t>SOV-9-02-LMIC</t>
  </si>
  <si>
    <t>Payment-Failure Grace and Cure Period (LMIC)</t>
  </si>
  <si>
    <t>Does the contract define what happens when payment fails for reasons outside the customer’s control (payment-rail disruption, banking restrictions, force majeure): a defined grace and cure period, continuation of service during that period, and an escalation process — rather than automatic suspension or termination?</t>
  </si>
  <si>
    <t>Regulation (EU) 2022/2554 (DORA — Digital Operational Resilience Act): Art. 28(7)-(8) (managed termination; exit without disruption for critical services)</t>
  </si>
  <si>
    <t>Art. 28(7)-(8) (managed termination; exit without disruption for critical services)</t>
  </si>
  <si>
    <t>No single framework contains this control. It is grounded in: DORA (Reg. 2022/2554) Art. 28(7)-(8) (managed termination; exit without disruption for critical services); ISO 22301 business-continuity requirements — disruption scenarios (cite clause only); CSI (existing) SOV-2-05 demonstrated-measures pattern (CADA L2(g)(iii): prevention of service disruption originating from third-country measures). Rationale: EU financial regulation already treats abrupt termination of a critical ICT service as a harm to be managed (DORA Art. 28), and CADA L2(g)(iii) treats third-country-originated service disruption as a sovereignty failure. This question applies the same logic to the disruption vector LMICs actually face — payment-rail failure — without prescribing commercial terms: it asks only that the failure mode be contractually defined rather than left to default suspension clauses.</t>
  </si>
  <si>
    <t>SOV-9-03-LMIC</t>
  </si>
  <si>
    <t>Data Return During Sanctions-Triggered Suspension (LMIC)</t>
  </si>
  <si>
    <t>Does the contract guarantee that, if the service is suspended or terminated due to payment failure caused by sanctions, banking restrictions, or payment-rail disruption, the customer retains a data retrieval window of at least 30 calendar days with export in the open formats defined for switching, before any erasure or withholding of data?</t>
  </si>
  <si>
    <t>Regulation (EU) 2023/2854 (Data Act): Art. 25(2)(g) (≥30-day retrieval period); Art. 25(2)(h) (erasure only after retrieval)</t>
  </si>
  <si>
    <t>Art. 25(2)(g) (≥30-day retrieval period); Art. 25(2)(h) (erasure only after retrieval)</t>
  </si>
  <si>
    <t>No single framework contains this control. It is grounded in: EU Data Act (Reg. 2023/2854) Art. 25(2)(g) (≥30-day retrieval period); Art. 25(2)(h) (erasure only after retrieval); SWIPO IaaS Code of Conduct v3.0 PLR05 (data availability period after termination; timely deletion warnings); ISO/IEC 19086-1 SLA exit/termination components (cite clause only); CSI (existing) SOV-2-07-CADA (provider not enforcing third-country restrictive measures; CADA L2(g)(iv)). Rationale: The 30-day retrieval-before-erasure mechanism is lifted directly from Data Act Art. 25(2)(g)-(h); the question extends its trigger from voluntary switching to involuntary payment failure. CADA L2(g)(iv) — already in this tool as SOV-2-07-CADA — establishes that a provider should not give effect to third-country restrictive measures against its customer, and holding a government’s data hostage to a bill it is legally unable to pay would do exactly that. This is the Myanmar clause: data return must survive payment failure.</t>
  </si>
  <si>
    <t>SOV-9-04-LMIC</t>
  </si>
  <si>
    <t>Foreign-Exchange Exposure Protections (LMIC)</t>
  </si>
  <si>
    <t>Does the provider offer contractual protections against foreign-exchange exposure for a locally-budgeted customer: local-currency or exchange-rate-protected pricing, fixed-price terms for a defined period, prepayment or committed-spend options, and caps or alerts on consumption-based charges including egress?</t>
  </si>
  <si>
    <t>World Bank Procurement Regulations for IPF Borrowers, 7th Edition: §§5.55-5.56 (currency of bid and payment); §5.57 (price adjustments / fixed price)</t>
  </si>
  <si>
    <t>§§5.55-5.56 (currency of bid and payment); §5.57 (price adjustments / fixed price)</t>
  </si>
  <si>
    <t>No single framework contains this control. It is grounded in: World Bank Procurement Regulations for IPF Borrowers, 7th ed. (Sep 2025) §§5.55-5.56 (currency of bid and payment); §5.57 (price adjustments / fixed price); EU Data Act (Reg. 2023/2854) Art. 29(4) (pre-contract disclosure of fees and charges — the transparency pattern). Rationale: Price-adjustment and currency provisions are standard architecture in World Bank procurement documents (§5.57, §§5.55-5.56); this question asks whether the provider’s commercial terms can plug into that architecture. For a budget denominated in a volatile currency, an FX move is functionally a service-continuity event — the bill doubles, the budget doesn’t. The question prescribes no specific instrument; it asks which of the standard mitigations the provider supports.</t>
  </si>
  <si>
    <t>SOV-9-05-LMIC</t>
  </si>
  <si>
    <t>Provider Financial Viability and Dependency Disclosure (LMIC)</t>
  </si>
  <si>
    <t>Does the provider disclose evidence of financial viability (audited financial statements or equivalent) and material dependency concentrations (key suppliers, parent-company support, customer concentration) sufficient for the customer to assess continuity risk over the contract term?</t>
  </si>
  <si>
    <t>EBA/GL/2019/02 — Guidelines on Outsourcing Arrangements: §12.2 (pre-outsourcing due diligence incl. financial position)</t>
  </si>
  <si>
    <t>§12.2 (pre-outsourcing due diligence incl. financial position)</t>
  </si>
  <si>
    <t>No single framework contains this control. It is grounded in: EBA/GL/2019/02 §12.2 (pre-outsourcing due diligence incl. financial position); SWIPO IaaS Code of Conduct v3.0 TR03(f) (policies and process for accessing data in the event of CSP bankruptcy or acquisition, incl. informing the CSC without undue delay once bankruptcy proceedings start); NIST SP 800-53 Rev. 5 SR-6 (supplier assessments and reviews); SA-9 (external system services). Rationale: Financial due diligence on critical service providers is a verbatim supervisory expectation (EBA §12.2) and a public-domain NIST control (SR-6, SA-9). SWIPO TR03(f) adds an industry-code basis for bankruptcy/acquisition continuity. Especially material when the candidate is a young local CSP: the framework takes local providers seriously by applying viability scrutiny to them, not by exempting them.</t>
  </si>
  <si>
    <t>PRIVACY NOTICE</t>
  </si>
  <si>
    <t>Your assessment is stored on Cloudflare D1 under a cryptographically-random ID.</t>
  </si>
  <si>
    <t>Anyone with the URL can read or modify the assessment — that is the access control.</t>
  </si>
  <si>
    <t>What we store</t>
  </si>
  <si>
    <t>• Your answers (stored under a random ID, accessible only via URL)</t>
  </si>
  <si>
    <t>• Company name, if you voluntarily provide it</t>
  </si>
  <si>
    <t>• Assessment metadata: variant, country, service models, role</t>
  </si>
  <si>
    <t>What we never collect</t>
  </si>
  <si>
    <t>• Email addresses</t>
  </si>
  <si>
    <t>• IP addresses</t>
  </si>
  <si>
    <t>• Browser fingerprints or cookies</t>
  </si>
  <si>
    <t>• Any identifying information beyond what you explicitly type</t>
  </si>
  <si>
    <t>Data retention</t>
  </si>
  <si>
    <t>Assessments inactive for 12 months are permanently deleted.</t>
  </si>
  <si>
    <t>Open source</t>
  </si>
  <si>
    <t>The Cloud Sovereignty Index source code, including the persistence Workers, is public.</t>
  </si>
  <si>
    <t>You can audit our privacy claims at any time.</t>
  </si>
  <si>
    <t>Every question in this workbook is traceable to a published framework. See the Source framework / clause columns on the Assessment sheet and the full references here.</t>
  </si>
  <si>
    <t>Key</t>
  </si>
  <si>
    <t>Framework name</t>
  </si>
  <si>
    <t>Version / date</t>
  </si>
  <si>
    <t>Issuer</t>
  </si>
  <si>
    <t>Official URL</t>
  </si>
  <si>
    <t>eu-csf</t>
  </si>
  <si>
    <t>v1.2.1 (Oct 2025)</t>
  </si>
  <si>
    <t>European Commission / Cloud Initiative</t>
  </si>
  <si>
    <t>https://digital-strategy.ec.europa.eu/en/library/eu-cloud-sovereignty-framework</t>
  </si>
  <si>
    <t>eu-csf-calc</t>
  </si>
  <si>
    <t>EU-CSF Assessment Calculator (Annex XLSX)</t>
  </si>
  <si>
    <t>Cloud III DPS Annex — Sovereignty Assessment Calculator</t>
  </si>
  <si>
    <t>European Commission</t>
  </si>
  <si>
    <t>(no public URL)</t>
  </si>
  <si>
    <t>c3a</t>
  </si>
  <si>
    <t>v1.0 (2023)</t>
  </si>
  <si>
    <t>Bundesamt für Sicherheit in der Informationstechnik (BSI)</t>
  </si>
  <si>
    <t>https://www.bsi.bund.de/SharedDocs/Downloads/EN/BSI/CloudComputing/C3A/C3A_Cloud_Computing_Autonomy.pdf</t>
  </si>
  <si>
    <t>cada</t>
  </si>
  <si>
    <t>COM(2026) 502/1 (proposal, not yet adopted law)</t>
  </si>
  <si>
    <t>https://digital-strategy.ec.europa.eu/en/library/cloud-and-ai-development-act</t>
  </si>
  <si>
    <t>eu-data-act</t>
  </si>
  <si>
    <t>in force 11 Jan 2024; applicable 12 Sep 2025</t>
  </si>
  <si>
    <t>European Parliament and Council</t>
  </si>
  <si>
    <t>https://eur-lex.europa.eu/eli/reg/2023/2854/oj</t>
  </si>
  <si>
    <t>dora</t>
  </si>
  <si>
    <t>applicable 17 Jan 2025</t>
  </si>
  <si>
    <t>https://eur-lex.europa.eu/eli/reg/2022/2554/oj</t>
  </si>
  <si>
    <t>gdpr</t>
  </si>
  <si>
    <t>Regulation (EU) 2016/679 (GDPR)</t>
  </si>
  <si>
    <t>applicable 25 May 2018</t>
  </si>
  <si>
    <t>https://eur-lex.europa.eu/eli/reg/2016/679/oj</t>
  </si>
  <si>
    <t>eba-gl-2019-02</t>
  </si>
  <si>
    <t>25 Feb 2019; in force 30 Sep 2019</t>
  </si>
  <si>
    <t>European Banking Authority</t>
  </si>
  <si>
    <t>https://www.eba.europa.eu/regulation-and-policy/internal-governance/guidelines-on-outsourcing-arrangements</t>
  </si>
  <si>
    <t>nist-sp-800-53-r5</t>
  </si>
  <si>
    <t>Rev. 5 (Sep 2020, updated Dec 2020)</t>
  </si>
  <si>
    <t>National Institute of Standards and Technology (NIST)</t>
  </si>
  <si>
    <t>https://doi.org/10.6028/NIST.SP.800-53r5</t>
  </si>
  <si>
    <t>iso-27001</t>
  </si>
  <si>
    <t>ISO/IEC 27001:2022 — Information Security Management Systems</t>
  </si>
  <si>
    <t>2022</t>
  </si>
  <si>
    <t>International Organization for Standardization / IEC</t>
  </si>
  <si>
    <t>https://www.iso.org/standard/27001</t>
  </si>
  <si>
    <t>iso-27017</t>
  </si>
  <si>
    <t>ISO/IEC 27017:2015 — Security Controls for Cloud Services</t>
  </si>
  <si>
    <t>2015</t>
  </si>
  <si>
    <t>https://www.iso.org/standard/43757.html</t>
  </si>
  <si>
    <t>iso-19086-1</t>
  </si>
  <si>
    <t>ISO/IEC 19086-1:2016 — Cloud SLA Framework</t>
  </si>
  <si>
    <t>2016</t>
  </si>
  <si>
    <t>https://www.iso.org/standard/67545.html</t>
  </si>
  <si>
    <t>iso-19941</t>
  </si>
  <si>
    <t>2017</t>
  </si>
  <si>
    <t>https://www.iso.org/standard/66639.html</t>
  </si>
  <si>
    <t>iso-22301</t>
  </si>
  <si>
    <t>2019</t>
  </si>
  <si>
    <t>International Organization for Standardization</t>
  </si>
  <si>
    <t>https://www.iso.org/standard/75106.html</t>
  </si>
  <si>
    <t>swipo-iaas-v3</t>
  </si>
  <si>
    <t>SWIPO IaaS Code of Conduct v3.0</t>
  </si>
  <si>
    <t>v3.0</t>
  </si>
  <si>
    <t>SWIPO (Switching Cloud Providers and Porting Data)</t>
  </si>
  <si>
    <t>https://swipo.eu/download-section/copyrighted-downloads/</t>
  </si>
  <si>
    <t>swipo-saas-v2020</t>
  </si>
  <si>
    <t>SWIPO SaaS Code of Conduct (2020)</t>
  </si>
  <si>
    <t>2020</t>
  </si>
  <si>
    <t>SWIPO</t>
  </si>
  <si>
    <t>openinfra-interop</t>
  </si>
  <si>
    <t>Board-approved guideline 2020.11 (latest as of June 2026; DR-L7)</t>
  </si>
  <si>
    <t>OpenInfra Foundation</t>
  </si>
  <si>
    <t>https://openinfra.dev/interop/</t>
  </si>
  <si>
    <t>world-bank-pr-7th</t>
  </si>
  <si>
    <t>7th ed. (Sep 2025)</t>
  </si>
  <si>
    <t>World Bank Group</t>
  </si>
  <si>
    <t>https://ppfdocuments.azureedge.net/e7a8987a-ee37-4aec-b8ff-e64440d45f52.pdf</t>
  </si>
  <si>
    <t>world-bank-local-labor</t>
  </si>
  <si>
    <t>World Bank Procurement Guidance — Local Labor Participation</t>
  </si>
  <si>
    <t>Press release 2025-07-18; §5.54 of 7th ed. Procurement Regulations</t>
  </si>
  <si>
    <t>https://www.worldbank.org/en/news/press-release/2025/07/18/world-bank-strengthens-local-labor-requirements</t>
  </si>
  <si>
    <t>Cloud Sovereignty Index (CSI) — this tool</t>
  </si>
  <si>
    <t>CSI project maintainers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</si>
</sst>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font>
    <font>
      <i/>
      <color rgb="FF6B7280"/>
    </font>
    <font>
      <b/>
      <sz val="14"/>
    </font>
    <font>
      <b/>
      <color rgb="FF111827"/>
    </font>
    <font>
      <color rgb="FF6B7280"/>
    </font>
    <font>
      <i/>
      <color rgb="FF1D4ED8"/>
    </font>
    <font>
      <color rgb="FF374151"/>
    </font>
    <font>
      <color rgb="FF15803D"/>
    </font>
    <font>
      <color rgb="FFB45309"/>
    </font>
    <font>
      <sz val="12"/>
    </font>
    <font>
      <sz val="11"/>
    </font>
    <font>
      <b/>
      <sz val="11"/>
    </font>
    <font>
      <i/>
      <color rgb="FF374151"/>
    </font>
    <font>
      <color rgb="FF1D4ED8"/>
    </font>
    <font>
      <i/>
    </font>
  </fonts>
  <fills count="6">
    <fill>
      <patternFill patternType="none"/>
    </fill>
    <fill>
      <patternFill patternType="gray125"/>
    </fill>
    <fill>
      <patternFill patternType="solid">
        <fgColor rgb="FFE5E7EB"/>
      </patternFill>
    </fill>
    <fill>
      <patternFill patternType="solid">
        <fgColor rgb="FFFEF08A"/>
      </patternFill>
    </fill>
    <fill>
      <patternFill patternType="solid">
        <fgColor rgb="FFFFFFFF"/>
      </patternFill>
    </fill>
    <fill>
      <patternFill patternType="solid">
        <fgColor rgb="FFF0F9FF"/>
      </patternFill>
    </fill>
  </fills>
  <borders count="2">
    <border>
      <left/>
      <right/>
      <top/>
      <bottom/>
      <diagonal/>
    </border>
    <border>
      <left/>
      <right/>
      <top/>
      <bottom style="thin">
        <color rgb="FFCA8A04"/>
      </bottom>
      <diagonal/>
    </border>
  </borders>
  <cellStyleXfs count="1">
    <xf numFmtId="0" fontId="0" fillId="0" borderId="0"/>
  </cellStyleXfs>
  <cellXfs count="34">
    <xf numFmtId="0" fontId="0" fillId="0" borderId="0" xfId="0"/>
    <xf numFmtId="0" fontId="1" fillId="2" borderId="0" xfId="0" applyFont="1" applyFill="1"/>
    <xf numFmtId="0" fontId="0" fillId="3" borderId="0" xfId="0" applyFill="1"/>
    <xf numFmtId="0" fontId="2" fillId="0" borderId="0" xfId="0" applyFont="1"/>
    <xf numFmtId="0" fontId="3" fillId="0" borderId="0" xfId="0" applyFont="1" applyAlignment="1">
      <alignment vertical="center"/>
    </xf>
    <xf numFmtId="0" fontId="1" fillId="0" borderId="0" xfId="0" applyFont="1"/>
    <xf numFmtId="0" fontId="0" fillId="3" borderId="1" xfId="0" applyFill="1" applyBorder="1"/>
    <xf numFmtId="0" fontId="4" fillId="0" borderId="0" xfId="0" applyFont="1"/>
    <xf numFmtId="0" fontId="5" fillId="0" borderId="0" xfId="0" applyFont="1"/>
    <xf numFmtId="0" fontId="6" fillId="0" borderId="0" xfId="0" applyFont="1"/>
    <xf numFmtId="0" fontId="1" fillId="2" borderId="0" xfId="0" applyFont="1" applyFill="1" applyAlignment="1">
      <alignment vertical="center"/>
    </xf>
    <xf numFmtId="0" fontId="0" fillId="4" borderId="0" xfId="0" applyFill="1"/>
    <xf numFmtId="0" fontId="0" fillId="4" borderId="0" xfId="0" applyFill="1" applyAlignment="1">
      <alignment vertical="top" wrapText="1"/>
    </xf>
    <xf numFmtId="0" fontId="0" fillId="4" borderId="0" xfId="0" applyFill="1" applyAlignment="1" applyProtection="1">
      <alignment vertical="top" wrapText="1"/>
      <protection locked="0"/>
    </xf>
    <xf numFmtId="0" fontId="0" fillId="4" borderId="0" xfId="0" applyFill="1" applyProtection="1">
      <protection locked="0"/>
    </xf>
    <xf numFmtId="0" fontId="2" fillId="4" borderId="0" xfId="0" applyFont="1" applyFill="1" applyAlignment="1">
      <alignment vertical="top" wrapText="1"/>
    </xf>
    <xf numFmtId="0" fontId="7" fillId="4" borderId="0" xfId="0" applyFont="1" applyFill="1"/>
    <xf numFmtId="0" fontId="8" fillId="4" borderId="0" xfId="0" applyFont="1" applyFill="1"/>
    <xf numFmtId="0" fontId="0" fillId="5" borderId="0" xfId="0" applyFill="1"/>
    <xf numFmtId="0" fontId="0" fillId="5" borderId="0" xfId="0" applyFill="1" applyAlignment="1">
      <alignment vertical="top" wrapText="1"/>
    </xf>
    <xf numFmtId="0" fontId="0" fillId="5" borderId="0" xfId="0" applyFill="1" applyAlignment="1" applyProtection="1">
      <alignment vertical="top" wrapText="1"/>
      <protection locked="0"/>
    </xf>
    <xf numFmtId="0" fontId="0" fillId="5" borderId="0" xfId="0" applyFill="1" applyProtection="1">
      <protection locked="0"/>
    </xf>
    <xf numFmtId="0" fontId="2" fillId="5" borderId="0" xfId="0" applyFont="1" applyFill="1" applyAlignment="1">
      <alignment vertical="top" wrapText="1"/>
    </xf>
    <xf numFmtId="0" fontId="7" fillId="5" borderId="0" xfId="0" applyFont="1" applyFill="1"/>
    <xf numFmtId="0" fontId="8" fillId="5" borderId="0" xfId="0" applyFont="1" applyFill="1"/>
    <xf numFmtId="0" fontId="9" fillId="5" borderId="0" xfId="0" applyFont="1" applyFill="1"/>
    <xf numFmtId="0" fontId="9" fillId="4" borderId="0" xfId="0" applyFont="1" applyFill="1"/>
    <xf numFmtId="0" fontId="3"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xf numFmtId="0" fontId="15" fillId="0" borderId="0" xfId="0" applyFont="1"/>
  </cellXfs>
  <cellStyles count="1">
    <cellStyle name="Normal" xfId="0" builtinId="0"/>
  </cellStyles>
  <dxfs count="3">
    <dxf>
      <font>
        <color rgb="FFB0B7C3"/>
      </font>
      <fill>
        <patternFill patternType="solid">
          <bgColor rgb="FFF3F4F6"/>
        </patternFill>
      </fill>
    </dxf>
    <dxf>
      <font>
        <color rgb="FFB0B7C3"/>
      </font>
      <fill>
        <patternFill patternType="solid">
          <bgColor rgb="FFF3F4F6"/>
        </patternFill>
      </fill>
    </dxf>
    <dxf>
      <font>
        <color rgb="FFB0B7C3"/>
      </font>
      <fill>
        <patternFill patternType="solid">
          <bgColor rgb="FFF3F4F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FormatPr defaultRowHeight="15" outlineLevelRow="0" outlineLevelCol="0" x14ac:dyDescent="55"/>
  <cols>
    <col min="1" max="1" width="8" customWidth="1"/>
    <col min="2" max="2" width="22" customWidth="1"/>
    <col min="3" max="3" width="26" customWidth="1"/>
  </cols>
  <sheetData>
    <row r="1" spans="1:3" s="1" customFormat="1" x14ac:dyDescent="0.25">
      <c r="A1" s="1" t="s">
        <v>0</v>
      </c>
      <c r="B1" s="1" t="s">
        <v>1</v>
      </c>
      <c r="C1" s="1" t="s">
        <v>2</v>
      </c>
    </row>
    <row r="2" spans="1:3" x14ac:dyDescent="0.25">
      <c r="A2" t="s">
        <v>3</v>
      </c>
      <c r="B2" t="s">
        <v>4</v>
      </c>
      <c r="C2" s="2" t="s">
        <v>5</v>
      </c>
    </row>
    <row r="3" spans="1:3" x14ac:dyDescent="0.25">
      <c r="A3" t="s">
        <v>3</v>
      </c>
      <c r="B3" t="s">
        <v>6</v>
      </c>
      <c r="C3" s="2" t="s">
        <v>5</v>
      </c>
    </row>
    <row r="4" spans="1:3" x14ac:dyDescent="0.25">
      <c r="A4" t="s">
        <v>3</v>
      </c>
      <c r="B4" t="s">
        <v>7</v>
      </c>
      <c r="C4" s="2" t="s">
        <v>5</v>
      </c>
    </row>
    <row r="5" spans="1:3" x14ac:dyDescent="0.25">
      <c r="A5" t="s">
        <v>3</v>
      </c>
      <c r="B5" t="s">
        <v>8</v>
      </c>
      <c r="C5" s="2" t="s">
        <v>5</v>
      </c>
    </row>
    <row r="6" spans="1:3" x14ac:dyDescent="0.25">
      <c r="A6" t="s">
        <v>9</v>
      </c>
      <c r="B6" t="s">
        <v>4</v>
      </c>
      <c r="C6" s="2" t="s">
        <v>5</v>
      </c>
    </row>
    <row r="7" spans="1:3" x14ac:dyDescent="0.25">
      <c r="A7" t="s">
        <v>9</v>
      </c>
      <c r="B7" t="s">
        <v>6</v>
      </c>
      <c r="C7" s="2" t="s">
        <v>5</v>
      </c>
    </row>
    <row r="8" spans="1:3" x14ac:dyDescent="0.25">
      <c r="A8" t="s">
        <v>9</v>
      </c>
      <c r="B8" t="s">
        <v>7</v>
      </c>
      <c r="C8" s="2" t="s">
        <v>5</v>
      </c>
    </row>
    <row r="9" spans="1:3" x14ac:dyDescent="0.25">
      <c r="A9" t="s">
        <v>9</v>
      </c>
      <c r="B9" t="s">
        <v>8</v>
      </c>
      <c r="C9" s="2" t="s">
        <v>5</v>
      </c>
    </row>
    <row r="10" spans="1:3" x14ac:dyDescent="0.25">
      <c r="A10" t="s">
        <v>10</v>
      </c>
      <c r="B10" t="s">
        <v>4</v>
      </c>
      <c r="C10" s="2" t="s">
        <v>5</v>
      </c>
    </row>
    <row r="11" spans="1:3" x14ac:dyDescent="0.25">
      <c r="A11" t="s">
        <v>10</v>
      </c>
      <c r="B11" t="s">
        <v>6</v>
      </c>
      <c r="C11" s="2" t="s">
        <v>5</v>
      </c>
    </row>
    <row r="12" spans="1:3" x14ac:dyDescent="0.25">
      <c r="A12" t="s">
        <v>10</v>
      </c>
      <c r="B12" t="s">
        <v>7</v>
      </c>
      <c r="C12" s="2" t="s">
        <v>5</v>
      </c>
    </row>
    <row r="13" spans="1:3" x14ac:dyDescent="0.25">
      <c r="A13" t="s">
        <v>10</v>
      </c>
      <c r="B13" t="s">
        <v>8</v>
      </c>
      <c r="C13" s="2" t="s">
        <v>5</v>
      </c>
    </row>
    <row r="14" spans="1:3" x14ac:dyDescent="0.25">
      <c r="A14" t="s">
        <v>11</v>
      </c>
      <c r="B14" t="s">
        <v>4</v>
      </c>
      <c r="C14" s="2" t="s">
        <v>5</v>
      </c>
    </row>
    <row r="15" spans="1:3" x14ac:dyDescent="0.25">
      <c r="A15" t="s">
        <v>11</v>
      </c>
      <c r="B15" t="s">
        <v>6</v>
      </c>
      <c r="C15" s="2" t="s">
        <v>5</v>
      </c>
    </row>
    <row r="16" spans="1:3" x14ac:dyDescent="0.25">
      <c r="A16" t="s">
        <v>11</v>
      </c>
      <c r="B16" t="s">
        <v>7</v>
      </c>
      <c r="C16" s="2" t="s">
        <v>5</v>
      </c>
    </row>
    <row r="17" spans="1:3" x14ac:dyDescent="0.25">
      <c r="A17" t="s">
        <v>11</v>
      </c>
      <c r="B17" t="s">
        <v>8</v>
      </c>
      <c r="C17" s="2" t="s">
        <v>5</v>
      </c>
    </row>
    <row r="18" spans="1:3" x14ac:dyDescent="0.25">
      <c r="A18" t="s">
        <v>12</v>
      </c>
      <c r="B18" t="s">
        <v>4</v>
      </c>
      <c r="C18" s="2" t="s">
        <v>5</v>
      </c>
    </row>
    <row r="19" spans="1:3" x14ac:dyDescent="0.25">
      <c r="A19" t="s">
        <v>12</v>
      </c>
      <c r="B19" t="s">
        <v>6</v>
      </c>
      <c r="C19" s="2" t="s">
        <v>5</v>
      </c>
    </row>
    <row r="20" spans="1:3" x14ac:dyDescent="0.25">
      <c r="A20" t="s">
        <v>12</v>
      </c>
      <c r="B20" t="s">
        <v>7</v>
      </c>
      <c r="C20" s="2" t="s">
        <v>5</v>
      </c>
    </row>
    <row r="21" spans="1:3" x14ac:dyDescent="0.25">
      <c r="A21" t="s">
        <v>12</v>
      </c>
      <c r="B21" t="s">
        <v>8</v>
      </c>
      <c r="C21" s="2" t="s">
        <v>5</v>
      </c>
    </row>
    <row r="22" spans="1:3" x14ac:dyDescent="0.25">
      <c r="A22" t="s">
        <v>13</v>
      </c>
      <c r="B22" t="s">
        <v>4</v>
      </c>
      <c r="C22" s="2" t="s">
        <v>5</v>
      </c>
    </row>
    <row r="23" spans="1:3" x14ac:dyDescent="0.25">
      <c r="A23" t="s">
        <v>13</v>
      </c>
      <c r="B23" t="s">
        <v>6</v>
      </c>
      <c r="C23" s="2" t="s">
        <v>5</v>
      </c>
    </row>
    <row r="24" spans="1:3" x14ac:dyDescent="0.25">
      <c r="A24" t="s">
        <v>13</v>
      </c>
      <c r="B24" t="s">
        <v>7</v>
      </c>
      <c r="C24" s="2" t="s">
        <v>5</v>
      </c>
    </row>
    <row r="25" spans="1:3" x14ac:dyDescent="0.25">
      <c r="A25" t="s">
        <v>13</v>
      </c>
      <c r="B25" t="s">
        <v>8</v>
      </c>
      <c r="C25" s="2" t="s">
        <v>5</v>
      </c>
    </row>
    <row r="27" spans="1:3" x14ac:dyDescent="0.25">
      <c r="A27" t="s">
        <v>14</v>
      </c>
      <c r="B27" s="3" t="s">
        <v>15</v>
      </c>
      <c r="C27" t="s">
        <v>14</v>
      </c>
    </row>
  </sheetData>
  <dataValidations count="24">
    <dataValidation type="list" showErrorMessage="1" errorStyle="stop" errorTitle="Invalid" error="Select a value from the list" sqref="C10">
      <formula1>"client,commercial_lessor,provider,mixed,na"</formula1>
    </dataValidation>
    <dataValidation type="list" showErrorMessage="1" errorStyle="stop" errorTitle="Invalid" error="Select a value from the list" sqref="C11">
      <formula1>"client_staff,local_si,foreign_vendor,provider,na"</formula1>
    </dataValidation>
    <dataValidation type="list" showErrorMessage="1" errorStyle="stop" errorTitle="Invalid" error="Select a value from the list" sqref="C12">
      <formula1>"self_supported_oss,licensed_supported,licensed_no_support,proprietary_inaccessible,na"</formula1>
    </dataValidation>
    <dataValidation type="list" showErrorMessage="1" errorStyle="stop" errorTitle="Invalid" error="Select a value from the list" sqref="C13">
      <formula1>"in_country,regional_treaty,trusted_third,foreign,unknown"</formula1>
    </dataValidation>
    <dataValidation type="list" showErrorMessage="1" errorStyle="stop" errorTitle="Invalid" error="Select a value from the list" sqref="C14">
      <formula1>"client,commercial_lessor,provider,mixed,na"</formula1>
    </dataValidation>
    <dataValidation type="list" showErrorMessage="1" errorStyle="stop" errorTitle="Invalid" error="Select a value from the list" sqref="C15">
      <formula1>"client_staff,local_si,foreign_vendor,provider,na"</formula1>
    </dataValidation>
    <dataValidation type="list" showErrorMessage="1" errorStyle="stop" errorTitle="Invalid" error="Select a value from the list" sqref="C16">
      <formula1>"self_supported_oss,licensed_supported,licensed_no_support,proprietary_inaccessible,na"</formula1>
    </dataValidation>
    <dataValidation type="list" showErrorMessage="1" errorStyle="stop" errorTitle="Invalid" error="Select a value from the list" sqref="C17">
      <formula1>"in_country,regional_treaty,trusted_third,foreign,unknown"</formula1>
    </dataValidation>
    <dataValidation type="list" showErrorMessage="1" errorStyle="stop" errorTitle="Invalid" error="Select a value from the list" sqref="C18">
      <formula1>"client,commercial_lessor,provider,mixed,na"</formula1>
    </dataValidation>
    <dataValidation type="list" showErrorMessage="1" errorStyle="stop" errorTitle="Invalid" error="Select a value from the list" sqref="C19">
      <formula1>"client_staff,local_si,foreign_vendor,provider,na"</formula1>
    </dataValidation>
    <dataValidation type="list" showErrorMessage="1" errorStyle="stop" errorTitle="Invalid" error="Select a value from the list" sqref="C2">
      <formula1>"client,commercial_lessor,provider,mixed,na"</formula1>
    </dataValidation>
    <dataValidation type="list" showErrorMessage="1" errorStyle="stop" errorTitle="Invalid" error="Select a value from the list" sqref="C20">
      <formula1>"self_supported_oss,licensed_supported,licensed_no_support,proprietary_inaccessible,na"</formula1>
    </dataValidation>
    <dataValidation type="list" showErrorMessage="1" errorStyle="stop" errorTitle="Invalid" error="Select a value from the list" sqref="C21">
      <formula1>"in_country,regional_treaty,trusted_third,foreign,unknown"</formula1>
    </dataValidation>
    <dataValidation type="list" showErrorMessage="1" errorStyle="stop" errorTitle="Invalid" error="Select a value from the list" sqref="C22">
      <formula1>"client,commercial_lessor,provider,mixed,na"</formula1>
    </dataValidation>
    <dataValidation type="list" showErrorMessage="1" errorStyle="stop" errorTitle="Invalid" error="Select a value from the list" sqref="C23">
      <formula1>"client_staff,local_si,foreign_vendor,provider,na"</formula1>
    </dataValidation>
    <dataValidation type="list" showErrorMessage="1" errorStyle="stop" errorTitle="Invalid" error="Select a value from the list" sqref="C24">
      <formula1>"self_supported_oss,licensed_supported,licensed_no_support,proprietary_inaccessible,na"</formula1>
    </dataValidation>
    <dataValidation type="list" showErrorMessage="1" errorStyle="stop" errorTitle="Invalid" error="Select a value from the list" sqref="C25">
      <formula1>"in_country,regional_treaty,trusted_third,foreign,unknown"</formula1>
    </dataValidation>
    <dataValidation type="list" showErrorMessage="1" errorStyle="stop" errorTitle="Invalid" error="Select a value from the list" sqref="C3">
      <formula1>"client_staff,local_si,foreign_vendor,provider,na"</formula1>
    </dataValidation>
    <dataValidation type="list" showErrorMessage="1" errorStyle="stop" errorTitle="Invalid" error="Select a value from the list" sqref="C4">
      <formula1>"self_supported_oss,licensed_supported,licensed_no_support,proprietary_inaccessible,na"</formula1>
    </dataValidation>
    <dataValidation type="list" showErrorMessage="1" errorStyle="stop" errorTitle="Invalid" error="Select a value from the list" sqref="C5">
      <formula1>"in_country,regional_treaty,trusted_third,foreign,unknown"</formula1>
    </dataValidation>
    <dataValidation type="list" showErrorMessage="1" errorStyle="stop" errorTitle="Invalid" error="Select a value from the list" sqref="C6">
      <formula1>"client,commercial_lessor,provider,mixed,na"</formula1>
    </dataValidation>
    <dataValidation type="list" showErrorMessage="1" errorStyle="stop" errorTitle="Invalid" error="Select a value from the list" sqref="C7">
      <formula1>"client_staff,local_si,foreign_vendor,provider,na"</formula1>
    </dataValidation>
    <dataValidation type="list" showErrorMessage="1" errorStyle="stop" errorTitle="Invalid" error="Select a value from the list" sqref="C8">
      <formula1>"self_supported_oss,licensed_supported,licensed_no_support,proprietary_inaccessible,na"</formula1>
    </dataValidation>
    <dataValidation type="list" showErrorMessage="1" errorStyle="stop" errorTitle="Invalid" error="Select a value from the list" sqref="C9">
      <formula1>"in_country,regional_treaty,trusted_third,foreign,unknown"</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FormatPr defaultRowHeight="15" outlineLevelRow="0" outlineLevelCol="0" x14ac:dyDescent="55"/>
  <cols>
    <col min="1" max="1" width="4" customWidth="1"/>
    <col min="2" max="2" width="32" customWidth="1"/>
    <col min="3" max="3" width="44" customWidth="1"/>
  </cols>
  <sheetData>
    <row r="1" ht="28" customHeight="1" spans="2:3" x14ac:dyDescent="0.25">
      <c r="B1" s="4" t="s">
        <v>16</v>
      </c>
      <c r="C1" s="4"/>
    </row>
    <row r="3" ht="20" customHeight="1" spans="2:3" x14ac:dyDescent="0.25">
      <c r="B3" s="5" t="s">
        <v>17</v>
      </c>
      <c r="C3" s="6"/>
    </row>
    <row r="5" ht="20" customHeight="1" spans="2:3" x14ac:dyDescent="0.25">
      <c r="B5" s="5" t="s">
        <v>18</v>
      </c>
      <c r="C5" s="6"/>
    </row>
    <row r="6" ht="18" customHeight="1" spans="2:3" x14ac:dyDescent="0.25">
      <c r="B6" s="3" t="s">
        <v>19</v>
      </c>
      <c r="C6" s="3" t="str">
        <f>IF(LEN(C5)&lt;2,"— select country above",IF(ISNUMBER(MATCH(LEFT(C5,2),__eu_codes__!$A:$A,0)),"EU-CSF (EU/EEA — both bloc and national tiers apply)","Generalized (non-EU — bloc tier rows are greyed out)"))</f>
        <v>— select country above</v>
      </c>
    </row>
    <row r="7" ht="20" customHeight="1" spans="2:3" x14ac:dyDescent="0.25">
      <c r="B7" s="7" t="s">
        <v>20</v>
      </c>
      <c r="C7" s="2" t="s">
        <v>21</v>
      </c>
    </row>
    <row r="8" ht="20" customHeight="1" spans="2:3" x14ac:dyDescent="0.25">
      <c r="B8" s="7" t="s">
        <v>22</v>
      </c>
      <c r="C8" s="2" t="s">
        <v>21</v>
      </c>
    </row>
    <row r="9" ht="20" customHeight="1" spans="2:3" x14ac:dyDescent="0.25">
      <c r="B9" s="7" t="s">
        <v>23</v>
      </c>
      <c r="C9" s="2" t="s">
        <v>21</v>
      </c>
    </row>
    <row r="10" ht="20" customHeight="1" spans="2:3" x14ac:dyDescent="0.25">
      <c r="B10" s="7" t="s">
        <v>24</v>
      </c>
      <c r="C10" s="2" t="s">
        <v>21</v>
      </c>
    </row>
    <row r="11" ht="16" customHeight="1" spans="2:3" x14ac:dyDescent="0.25">
      <c r="B11" s="8" t="s">
        <v>25</v>
      </c>
      <c r="C11" s="8"/>
    </row>
    <row r="12" ht="16" customHeight="1" spans="2:3" x14ac:dyDescent="0.25">
      <c r="B12" s="9" t="s">
        <v>26</v>
      </c>
      <c r="C12" s="9"/>
    </row>
    <row r="13" hidden="1" spans="2:3" x14ac:dyDescent="0.25">
      <c r="B13" t="s">
        <v>27</v>
      </c>
      <c r="C13" t="str">
        <f>IF(LEN(C5)&lt;2,"EU-CSF",IF(ISNUMBER(MATCH(LEFT(C5,2),__eu_codes__!$A:$A,0)),"EU-CSF","Generalized"))</f>
        <v>EU-CSF</v>
      </c>
    </row>
  </sheetData>
  <mergeCells count="3">
    <mergeCell ref="B1:C1"/>
    <mergeCell ref="B11:C11"/>
    <mergeCell ref="B12:C12"/>
  </mergeCells>
  <dataValidations count="3">
    <dataValidation type="list" showErrorMessage="1" errorStyle="stop" errorTitle="Invalid" error="yes or no" sqref="C10">
      <formula1>"yes,no"</formula1>
    </dataValidation>
    <dataValidation type="list" allowBlank="1" showErrorMessage="1" errorStyle="stop" errorTitle="Unknown country" error="Please select a country from the dropdown list." sqref="C5">
      <formula1>__countries__!$A$1:$A$193</formula1>
    </dataValidation>
    <dataValidation type="list" showErrorMessage="1" errorStyle="stop" errorTitle="Invalid" error="yes or no" sqref="C7:C10">
      <formula1>"yes,no"</formula1>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3"/>
  <sheetFormatPr defaultRowHeight="15" outlineLevelRow="0" outlineLevelCol="0" x14ac:dyDescent="55"/>
  <sheetData>
    <row r="1" spans="1:1" x14ac:dyDescent="0.25">
      <c r="A1" t="s">
        <v>28</v>
      </c>
    </row>
    <row r="2" spans="1:1" x14ac:dyDescent="0.25">
      <c r="A2" t="s">
        <v>29</v>
      </c>
    </row>
    <row r="3" spans="1:1" x14ac:dyDescent="0.25">
      <c r="A3" t="s">
        <v>30</v>
      </c>
    </row>
    <row r="4" spans="1:1" x14ac:dyDescent="0.25">
      <c r="A4" t="s">
        <v>31</v>
      </c>
    </row>
    <row r="5" spans="1:1" x14ac:dyDescent="0.25">
      <c r="A5" t="s">
        <v>32</v>
      </c>
    </row>
    <row r="6" spans="1:1" x14ac:dyDescent="0.25">
      <c r="A6" t="s">
        <v>33</v>
      </c>
    </row>
    <row r="7" spans="1:1" x14ac:dyDescent="0.25">
      <c r="A7" t="s">
        <v>34</v>
      </c>
    </row>
    <row r="8" spans="1:1" x14ac:dyDescent="0.25">
      <c r="A8" t="s">
        <v>35</v>
      </c>
    </row>
    <row r="9" spans="1:1" x14ac:dyDescent="0.25">
      <c r="A9" t="s">
        <v>36</v>
      </c>
    </row>
    <row r="10" spans="1:1" x14ac:dyDescent="0.25">
      <c r="A10" t="s">
        <v>37</v>
      </c>
    </row>
    <row r="11" spans="1:1" x14ac:dyDescent="0.25">
      <c r="A11" t="s">
        <v>38</v>
      </c>
    </row>
    <row r="12" spans="1:1" x14ac:dyDescent="0.25">
      <c r="A12" t="s">
        <v>39</v>
      </c>
    </row>
    <row r="13" spans="1:1" x14ac:dyDescent="0.25">
      <c r="A13" t="s">
        <v>40</v>
      </c>
    </row>
    <row r="14" spans="1:1" x14ac:dyDescent="0.25">
      <c r="A14" t="s">
        <v>41</v>
      </c>
    </row>
    <row r="15" spans="1:1" x14ac:dyDescent="0.25">
      <c r="A15" t="s">
        <v>42</v>
      </c>
    </row>
    <row r="16" spans="1:1" x14ac:dyDescent="0.25">
      <c r="A16" t="s">
        <v>43</v>
      </c>
    </row>
    <row r="17" spans="1:1" x14ac:dyDescent="0.25">
      <c r="A17" t="s">
        <v>44</v>
      </c>
    </row>
    <row r="18" spans="1:1" x14ac:dyDescent="0.25">
      <c r="A18" t="s">
        <v>45</v>
      </c>
    </row>
    <row r="19" spans="1:1" x14ac:dyDescent="0.25">
      <c r="A19" t="s">
        <v>46</v>
      </c>
    </row>
    <row r="20" spans="1:1" x14ac:dyDescent="0.25">
      <c r="A20" t="s">
        <v>47</v>
      </c>
    </row>
    <row r="21" spans="1:1" x14ac:dyDescent="0.25">
      <c r="A21" t="s">
        <v>48</v>
      </c>
    </row>
    <row r="22" spans="1:1" x14ac:dyDescent="0.25">
      <c r="A22" t="s">
        <v>49</v>
      </c>
    </row>
    <row r="23" spans="1:1" x14ac:dyDescent="0.25">
      <c r="A23" t="s">
        <v>50</v>
      </c>
    </row>
    <row r="24" spans="1:1" x14ac:dyDescent="0.25">
      <c r="A24" t="s">
        <v>51</v>
      </c>
    </row>
    <row r="25" spans="1:1" x14ac:dyDescent="0.25">
      <c r="A25" t="s">
        <v>52</v>
      </c>
    </row>
    <row r="26" spans="1:1" x14ac:dyDescent="0.25">
      <c r="A26" t="s">
        <v>53</v>
      </c>
    </row>
    <row r="27" spans="1:1" x14ac:dyDescent="0.25">
      <c r="A27" t="s">
        <v>54</v>
      </c>
    </row>
    <row r="28" spans="1:1" x14ac:dyDescent="0.25">
      <c r="A28" t="s">
        <v>55</v>
      </c>
    </row>
    <row r="29" spans="1:1" x14ac:dyDescent="0.25">
      <c r="A29" t="s">
        <v>56</v>
      </c>
    </row>
    <row r="30" spans="1:1" x14ac:dyDescent="0.25">
      <c r="A30" t="s">
        <v>57</v>
      </c>
    </row>
    <row r="31" spans="1:1" x14ac:dyDescent="0.25">
      <c r="A31" t="s">
        <v>58</v>
      </c>
    </row>
    <row r="32" spans="1:1" x14ac:dyDescent="0.25">
      <c r="A32" t="s">
        <v>59</v>
      </c>
    </row>
    <row r="33" spans="1:1" x14ac:dyDescent="0.25">
      <c r="A33" t="s">
        <v>60</v>
      </c>
    </row>
    <row r="34" spans="1:1" x14ac:dyDescent="0.25">
      <c r="A34" t="s">
        <v>61</v>
      </c>
    </row>
    <row r="35" spans="1:1" x14ac:dyDescent="0.25">
      <c r="A35" t="s">
        <v>62</v>
      </c>
    </row>
    <row r="36" spans="1:1" x14ac:dyDescent="0.25">
      <c r="A36" t="s">
        <v>63</v>
      </c>
    </row>
    <row r="37" spans="1:1" x14ac:dyDescent="0.25">
      <c r="A37" t="s">
        <v>64</v>
      </c>
    </row>
    <row r="38" spans="1:1" x14ac:dyDescent="0.25">
      <c r="A38" t="s">
        <v>65</v>
      </c>
    </row>
    <row r="39" spans="1:1" x14ac:dyDescent="0.25">
      <c r="A39" t="s">
        <v>66</v>
      </c>
    </row>
    <row r="40" spans="1:1" x14ac:dyDescent="0.25">
      <c r="A40" t="s">
        <v>67</v>
      </c>
    </row>
    <row r="41" spans="1:1" x14ac:dyDescent="0.25">
      <c r="A41" t="s">
        <v>68</v>
      </c>
    </row>
    <row r="42" spans="1:1" x14ac:dyDescent="0.25">
      <c r="A42" t="s">
        <v>69</v>
      </c>
    </row>
    <row r="43" spans="1:1" x14ac:dyDescent="0.25">
      <c r="A43" t="s">
        <v>70</v>
      </c>
    </row>
    <row r="44" spans="1:1" x14ac:dyDescent="0.25">
      <c r="A44" t="s">
        <v>71</v>
      </c>
    </row>
    <row r="45" spans="1:1" x14ac:dyDescent="0.25">
      <c r="A45" t="s">
        <v>72</v>
      </c>
    </row>
    <row r="46" spans="1:1" x14ac:dyDescent="0.25">
      <c r="A46" t="s">
        <v>73</v>
      </c>
    </row>
    <row r="47" spans="1:1" x14ac:dyDescent="0.25">
      <c r="A47" t="s">
        <v>74</v>
      </c>
    </row>
    <row r="48" spans="1:1" x14ac:dyDescent="0.25">
      <c r="A48" t="s">
        <v>75</v>
      </c>
    </row>
    <row r="49" spans="1:1" x14ac:dyDescent="0.25">
      <c r="A49" t="s">
        <v>76</v>
      </c>
    </row>
    <row r="50" spans="1:1" x14ac:dyDescent="0.25">
      <c r="A50" t="s">
        <v>77</v>
      </c>
    </row>
    <row r="51" spans="1:1" x14ac:dyDescent="0.25">
      <c r="A51" t="s">
        <v>78</v>
      </c>
    </row>
    <row r="52" spans="1:1" x14ac:dyDescent="0.25">
      <c r="A52" t="s">
        <v>79</v>
      </c>
    </row>
    <row r="53" spans="1:1" x14ac:dyDescent="0.25">
      <c r="A53" t="s">
        <v>80</v>
      </c>
    </row>
    <row r="54" spans="1:1" x14ac:dyDescent="0.25">
      <c r="A54" t="s">
        <v>81</v>
      </c>
    </row>
    <row r="55" spans="1:1" x14ac:dyDescent="0.25">
      <c r="A55" t="s">
        <v>82</v>
      </c>
    </row>
    <row r="56" spans="1:1" x14ac:dyDescent="0.25">
      <c r="A56" t="s">
        <v>83</v>
      </c>
    </row>
    <row r="57" spans="1:1" x14ac:dyDescent="0.25">
      <c r="A57" t="s">
        <v>84</v>
      </c>
    </row>
    <row r="58" spans="1:1" x14ac:dyDescent="0.25">
      <c r="A58" t="s">
        <v>85</v>
      </c>
    </row>
    <row r="59" spans="1:1" x14ac:dyDescent="0.25">
      <c r="A59" t="s">
        <v>86</v>
      </c>
    </row>
    <row r="60" spans="1:1" x14ac:dyDescent="0.25">
      <c r="A60" t="s">
        <v>87</v>
      </c>
    </row>
    <row r="61" spans="1:1" x14ac:dyDescent="0.25">
      <c r="A61" t="s">
        <v>88</v>
      </c>
    </row>
    <row r="62" spans="1:1" x14ac:dyDescent="0.25">
      <c r="A62" t="s">
        <v>89</v>
      </c>
    </row>
    <row r="63" spans="1:1" x14ac:dyDescent="0.25">
      <c r="A63" t="s">
        <v>90</v>
      </c>
    </row>
    <row r="64" spans="1:1" x14ac:dyDescent="0.25">
      <c r="A64" t="s">
        <v>91</v>
      </c>
    </row>
    <row r="65" spans="1:1" x14ac:dyDescent="0.25">
      <c r="A65" t="s">
        <v>92</v>
      </c>
    </row>
    <row r="66" spans="1:1" x14ac:dyDescent="0.25">
      <c r="A66" t="s">
        <v>93</v>
      </c>
    </row>
    <row r="67" spans="1:1" x14ac:dyDescent="0.25">
      <c r="A67" t="s">
        <v>94</v>
      </c>
    </row>
    <row r="68" spans="1:1" x14ac:dyDescent="0.25">
      <c r="A68" t="s">
        <v>95</v>
      </c>
    </row>
    <row r="69" spans="1:1" x14ac:dyDescent="0.25">
      <c r="A69" t="s">
        <v>96</v>
      </c>
    </row>
    <row r="70" spans="1:1" x14ac:dyDescent="0.25">
      <c r="A70" t="s">
        <v>97</v>
      </c>
    </row>
    <row r="71" spans="1:1" x14ac:dyDescent="0.25">
      <c r="A71" t="s">
        <v>98</v>
      </c>
    </row>
    <row r="72" spans="1:1" x14ac:dyDescent="0.25">
      <c r="A72" t="s">
        <v>99</v>
      </c>
    </row>
    <row r="73" spans="1:1" x14ac:dyDescent="0.25">
      <c r="A73" t="s">
        <v>100</v>
      </c>
    </row>
    <row r="74" spans="1:1" x14ac:dyDescent="0.25">
      <c r="A74" t="s">
        <v>101</v>
      </c>
    </row>
    <row r="75" spans="1:1" x14ac:dyDescent="0.25">
      <c r="A75" t="s">
        <v>102</v>
      </c>
    </row>
    <row r="76" spans="1:1" x14ac:dyDescent="0.25">
      <c r="A76" t="s">
        <v>103</v>
      </c>
    </row>
    <row r="77" spans="1:1" x14ac:dyDescent="0.25">
      <c r="A77" t="s">
        <v>104</v>
      </c>
    </row>
    <row r="78" spans="1:1" x14ac:dyDescent="0.25">
      <c r="A78" t="s">
        <v>105</v>
      </c>
    </row>
    <row r="79" spans="1:1" x14ac:dyDescent="0.25">
      <c r="A79" t="s">
        <v>106</v>
      </c>
    </row>
    <row r="80" spans="1:1" x14ac:dyDescent="0.25">
      <c r="A80" t="s">
        <v>107</v>
      </c>
    </row>
    <row r="81" spans="1:1" x14ac:dyDescent="0.25">
      <c r="A81" t="s">
        <v>108</v>
      </c>
    </row>
    <row r="82" spans="1:1" x14ac:dyDescent="0.25">
      <c r="A82" t="s">
        <v>109</v>
      </c>
    </row>
    <row r="83" spans="1:1" x14ac:dyDescent="0.25">
      <c r="A83" t="s">
        <v>110</v>
      </c>
    </row>
    <row r="84" spans="1:1" x14ac:dyDescent="0.25">
      <c r="A84" t="s">
        <v>111</v>
      </c>
    </row>
    <row r="85" spans="1:1" x14ac:dyDescent="0.25">
      <c r="A85" t="s">
        <v>112</v>
      </c>
    </row>
    <row r="86" spans="1:1" x14ac:dyDescent="0.25">
      <c r="A86" t="s">
        <v>113</v>
      </c>
    </row>
    <row r="87" spans="1:1" x14ac:dyDescent="0.25">
      <c r="A87" t="s">
        <v>114</v>
      </c>
    </row>
    <row r="88" spans="1:1" x14ac:dyDescent="0.25">
      <c r="A88" t="s">
        <v>115</v>
      </c>
    </row>
    <row r="89" spans="1:1" x14ac:dyDescent="0.25">
      <c r="A89" t="s">
        <v>116</v>
      </c>
    </row>
    <row r="90" spans="1:1" x14ac:dyDescent="0.25">
      <c r="A90" t="s">
        <v>117</v>
      </c>
    </row>
    <row r="91" spans="1:1" x14ac:dyDescent="0.25">
      <c r="A91" t="s">
        <v>118</v>
      </c>
    </row>
    <row r="92" spans="1:1" x14ac:dyDescent="0.25">
      <c r="A92" t="s">
        <v>119</v>
      </c>
    </row>
    <row r="93" spans="1:1" x14ac:dyDescent="0.25">
      <c r="A93" t="s">
        <v>120</v>
      </c>
    </row>
    <row r="94" spans="1:1" x14ac:dyDescent="0.25">
      <c r="A94" t="s">
        <v>121</v>
      </c>
    </row>
    <row r="95" spans="1:1" x14ac:dyDescent="0.25">
      <c r="A95" t="s">
        <v>122</v>
      </c>
    </row>
    <row r="96" spans="1:1" x14ac:dyDescent="0.25">
      <c r="A96" t="s">
        <v>123</v>
      </c>
    </row>
    <row r="97" spans="1:1" x14ac:dyDescent="0.25">
      <c r="A97" t="s">
        <v>124</v>
      </c>
    </row>
    <row r="98" spans="1:1" x14ac:dyDescent="0.25">
      <c r="A98" t="s">
        <v>125</v>
      </c>
    </row>
    <row r="99" spans="1:1" x14ac:dyDescent="0.25">
      <c r="A99" t="s">
        <v>126</v>
      </c>
    </row>
    <row r="100" spans="1:1" x14ac:dyDescent="0.25">
      <c r="A100" t="s">
        <v>127</v>
      </c>
    </row>
    <row r="101" spans="1:1" x14ac:dyDescent="0.25">
      <c r="A101" t="s">
        <v>128</v>
      </c>
    </row>
    <row r="102" spans="1:1" x14ac:dyDescent="0.25">
      <c r="A102" t="s">
        <v>129</v>
      </c>
    </row>
    <row r="103" spans="1:1" x14ac:dyDescent="0.25">
      <c r="A103" t="s">
        <v>130</v>
      </c>
    </row>
    <row r="104" spans="1:1" x14ac:dyDescent="0.25">
      <c r="A104" t="s">
        <v>131</v>
      </c>
    </row>
    <row r="105" spans="1:1" x14ac:dyDescent="0.25">
      <c r="A105" t="s">
        <v>132</v>
      </c>
    </row>
    <row r="106" spans="1:1" x14ac:dyDescent="0.25">
      <c r="A106" t="s">
        <v>133</v>
      </c>
    </row>
    <row r="107" spans="1:1" x14ac:dyDescent="0.25">
      <c r="A107" t="s">
        <v>134</v>
      </c>
    </row>
    <row r="108" spans="1:1" x14ac:dyDescent="0.25">
      <c r="A108" t="s">
        <v>135</v>
      </c>
    </row>
    <row r="109" spans="1:1" x14ac:dyDescent="0.25">
      <c r="A109" t="s">
        <v>136</v>
      </c>
    </row>
    <row r="110" spans="1:1" x14ac:dyDescent="0.25">
      <c r="A110" t="s">
        <v>137</v>
      </c>
    </row>
    <row r="111" spans="1:1" x14ac:dyDescent="0.25">
      <c r="A111" t="s">
        <v>138</v>
      </c>
    </row>
    <row r="112" spans="1:1" x14ac:dyDescent="0.25">
      <c r="A112" t="s">
        <v>139</v>
      </c>
    </row>
    <row r="113" spans="1:1" x14ac:dyDescent="0.25">
      <c r="A113" t="s">
        <v>140</v>
      </c>
    </row>
    <row r="114" spans="1:1" x14ac:dyDescent="0.25">
      <c r="A114" t="s">
        <v>141</v>
      </c>
    </row>
    <row r="115" spans="1:1" x14ac:dyDescent="0.25">
      <c r="A115" t="s">
        <v>142</v>
      </c>
    </row>
    <row r="116" spans="1:1" x14ac:dyDescent="0.25">
      <c r="A116" t="s">
        <v>143</v>
      </c>
    </row>
    <row r="117" spans="1:1" x14ac:dyDescent="0.25">
      <c r="A117" t="s">
        <v>144</v>
      </c>
    </row>
    <row r="118" spans="1:1" x14ac:dyDescent="0.25">
      <c r="A118" t="s">
        <v>145</v>
      </c>
    </row>
    <row r="119" spans="1:1" x14ac:dyDescent="0.25">
      <c r="A119" t="s">
        <v>146</v>
      </c>
    </row>
    <row r="120" spans="1:1" x14ac:dyDescent="0.25">
      <c r="A120" t="s">
        <v>147</v>
      </c>
    </row>
    <row r="121" spans="1:1" x14ac:dyDescent="0.25">
      <c r="A121" t="s">
        <v>148</v>
      </c>
    </row>
    <row r="122" spans="1:1" x14ac:dyDescent="0.25">
      <c r="A122" t="s">
        <v>149</v>
      </c>
    </row>
    <row r="123" spans="1:1" x14ac:dyDescent="0.25">
      <c r="A123" t="s">
        <v>150</v>
      </c>
    </row>
    <row r="124" spans="1:1" x14ac:dyDescent="0.25">
      <c r="A124" t="s">
        <v>151</v>
      </c>
    </row>
    <row r="125" spans="1:1" x14ac:dyDescent="0.25">
      <c r="A125" t="s">
        <v>152</v>
      </c>
    </row>
    <row r="126" spans="1:1" x14ac:dyDescent="0.25">
      <c r="A126" t="s">
        <v>153</v>
      </c>
    </row>
    <row r="127" spans="1:1" x14ac:dyDescent="0.25">
      <c r="A127" t="s">
        <v>154</v>
      </c>
    </row>
    <row r="128" spans="1:1" x14ac:dyDescent="0.25">
      <c r="A128" t="s">
        <v>155</v>
      </c>
    </row>
    <row r="129" spans="1:1" x14ac:dyDescent="0.25">
      <c r="A129" t="s">
        <v>156</v>
      </c>
    </row>
    <row r="130" spans="1:1" x14ac:dyDescent="0.25">
      <c r="A130" t="s">
        <v>157</v>
      </c>
    </row>
    <row r="131" spans="1:1" x14ac:dyDescent="0.25">
      <c r="A131" t="s">
        <v>158</v>
      </c>
    </row>
    <row r="132" spans="1:1" x14ac:dyDescent="0.25">
      <c r="A132" t="s">
        <v>159</v>
      </c>
    </row>
    <row r="133" spans="1:1" x14ac:dyDescent="0.25">
      <c r="A133" t="s">
        <v>160</v>
      </c>
    </row>
    <row r="134" spans="1:1" x14ac:dyDescent="0.25">
      <c r="A134" t="s">
        <v>161</v>
      </c>
    </row>
    <row r="135" spans="1:1" x14ac:dyDescent="0.25">
      <c r="A135" t="s">
        <v>162</v>
      </c>
    </row>
    <row r="136" spans="1:1" x14ac:dyDescent="0.25">
      <c r="A136" t="s">
        <v>163</v>
      </c>
    </row>
    <row r="137" spans="1:1" x14ac:dyDescent="0.25">
      <c r="A137" t="s">
        <v>164</v>
      </c>
    </row>
    <row r="138" spans="1:1" x14ac:dyDescent="0.25">
      <c r="A138" t="s">
        <v>165</v>
      </c>
    </row>
    <row r="139" spans="1:1" x14ac:dyDescent="0.25">
      <c r="A139" t="s">
        <v>166</v>
      </c>
    </row>
    <row r="140" spans="1:1" x14ac:dyDescent="0.25">
      <c r="A140" t="s">
        <v>167</v>
      </c>
    </row>
    <row r="141" spans="1:1" x14ac:dyDescent="0.25">
      <c r="A141" t="s">
        <v>168</v>
      </c>
    </row>
    <row r="142" spans="1:1" x14ac:dyDescent="0.25">
      <c r="A142" t="s">
        <v>169</v>
      </c>
    </row>
    <row r="143" spans="1:1" x14ac:dyDescent="0.25">
      <c r="A143" t="s">
        <v>170</v>
      </c>
    </row>
    <row r="144" spans="1:1" x14ac:dyDescent="0.25">
      <c r="A144" t="s">
        <v>171</v>
      </c>
    </row>
    <row r="145" spans="1:1" x14ac:dyDescent="0.25">
      <c r="A145" t="s">
        <v>172</v>
      </c>
    </row>
    <row r="146" spans="1:1" x14ac:dyDescent="0.25">
      <c r="A146" t="s">
        <v>173</v>
      </c>
    </row>
    <row r="147" spans="1:1" x14ac:dyDescent="0.25">
      <c r="A147" t="s">
        <v>174</v>
      </c>
    </row>
    <row r="148" spans="1:1" x14ac:dyDescent="0.25">
      <c r="A148" t="s">
        <v>175</v>
      </c>
    </row>
    <row r="149" spans="1:1" x14ac:dyDescent="0.25">
      <c r="A149" t="s">
        <v>176</v>
      </c>
    </row>
    <row r="150" spans="1:1" x14ac:dyDescent="0.25">
      <c r="A150" t="s">
        <v>177</v>
      </c>
    </row>
    <row r="151" spans="1:1" x14ac:dyDescent="0.25">
      <c r="A151" t="s">
        <v>178</v>
      </c>
    </row>
    <row r="152" spans="1:1" x14ac:dyDescent="0.25">
      <c r="A152" t="s">
        <v>179</v>
      </c>
    </row>
    <row r="153" spans="1:1" x14ac:dyDescent="0.25">
      <c r="A153" t="s">
        <v>180</v>
      </c>
    </row>
    <row r="154" spans="1:1" x14ac:dyDescent="0.25">
      <c r="A154" t="s">
        <v>181</v>
      </c>
    </row>
    <row r="155" spans="1:1" x14ac:dyDescent="0.25">
      <c r="A155" t="s">
        <v>182</v>
      </c>
    </row>
    <row r="156" spans="1:1" x14ac:dyDescent="0.25">
      <c r="A156" t="s">
        <v>183</v>
      </c>
    </row>
    <row r="157" spans="1:1" x14ac:dyDescent="0.25">
      <c r="A157" t="s">
        <v>184</v>
      </c>
    </row>
    <row r="158" spans="1:1" x14ac:dyDescent="0.25">
      <c r="A158" t="s">
        <v>185</v>
      </c>
    </row>
    <row r="159" spans="1:1" x14ac:dyDescent="0.25">
      <c r="A159" t="s">
        <v>186</v>
      </c>
    </row>
    <row r="160" spans="1:1" x14ac:dyDescent="0.25">
      <c r="A160" t="s">
        <v>187</v>
      </c>
    </row>
    <row r="161" spans="1:1" x14ac:dyDescent="0.25">
      <c r="A161" t="s">
        <v>188</v>
      </c>
    </row>
    <row r="162" spans="1:1" x14ac:dyDescent="0.25">
      <c r="A162" t="s">
        <v>189</v>
      </c>
    </row>
    <row r="163" spans="1:1" x14ac:dyDescent="0.25">
      <c r="A163" t="s">
        <v>190</v>
      </c>
    </row>
    <row r="164" spans="1:1" x14ac:dyDescent="0.25">
      <c r="A164" t="s">
        <v>191</v>
      </c>
    </row>
    <row r="165" spans="1:1" x14ac:dyDescent="0.25">
      <c r="A165" t="s">
        <v>192</v>
      </c>
    </row>
    <row r="166" spans="1:1" x14ac:dyDescent="0.25">
      <c r="A166" t="s">
        <v>193</v>
      </c>
    </row>
    <row r="167" spans="1:1" x14ac:dyDescent="0.25">
      <c r="A167" t="s">
        <v>194</v>
      </c>
    </row>
    <row r="168" spans="1:1" x14ac:dyDescent="0.25">
      <c r="A168" t="s">
        <v>195</v>
      </c>
    </row>
    <row r="169" spans="1:1" x14ac:dyDescent="0.25">
      <c r="A169" t="s">
        <v>196</v>
      </c>
    </row>
    <row r="170" spans="1:1" x14ac:dyDescent="0.25">
      <c r="A170" t="s">
        <v>197</v>
      </c>
    </row>
    <row r="171" spans="1:1" x14ac:dyDescent="0.25">
      <c r="A171" t="s">
        <v>198</v>
      </c>
    </row>
    <row r="172" spans="1:1" x14ac:dyDescent="0.25">
      <c r="A172" t="s">
        <v>199</v>
      </c>
    </row>
    <row r="173" spans="1:1" x14ac:dyDescent="0.25">
      <c r="A173" t="s">
        <v>200</v>
      </c>
    </row>
    <row r="174" spans="1:1" x14ac:dyDescent="0.25">
      <c r="A174" t="s">
        <v>201</v>
      </c>
    </row>
    <row r="175" spans="1:1" x14ac:dyDescent="0.25">
      <c r="A175" t="s">
        <v>202</v>
      </c>
    </row>
    <row r="176" spans="1:1" x14ac:dyDescent="0.25">
      <c r="A176" t="s">
        <v>203</v>
      </c>
    </row>
    <row r="177" spans="1:1" x14ac:dyDescent="0.25">
      <c r="A177" t="s">
        <v>204</v>
      </c>
    </row>
    <row r="178" spans="1:1" x14ac:dyDescent="0.25">
      <c r="A178" t="s">
        <v>205</v>
      </c>
    </row>
    <row r="179" spans="1:1" x14ac:dyDescent="0.25">
      <c r="A179" t="s">
        <v>206</v>
      </c>
    </row>
    <row r="180" spans="1:1" x14ac:dyDescent="0.25">
      <c r="A180" t="s">
        <v>207</v>
      </c>
    </row>
    <row r="181" spans="1:1" x14ac:dyDescent="0.25">
      <c r="A181" t="s">
        <v>208</v>
      </c>
    </row>
    <row r="182" spans="1:1" x14ac:dyDescent="0.25">
      <c r="A182" t="s">
        <v>209</v>
      </c>
    </row>
    <row r="183" spans="1:1" x14ac:dyDescent="0.25">
      <c r="A183" t="s">
        <v>210</v>
      </c>
    </row>
    <row r="184" spans="1:1" x14ac:dyDescent="0.25">
      <c r="A184" t="s">
        <v>211</v>
      </c>
    </row>
    <row r="185" spans="1:1" x14ac:dyDescent="0.25">
      <c r="A185" t="s">
        <v>212</v>
      </c>
    </row>
    <row r="186" spans="1:1" x14ac:dyDescent="0.25">
      <c r="A186" t="s">
        <v>213</v>
      </c>
    </row>
    <row r="187" spans="1:1" x14ac:dyDescent="0.25">
      <c r="A187" t="s">
        <v>214</v>
      </c>
    </row>
    <row r="188" spans="1:1" x14ac:dyDescent="0.25">
      <c r="A188" t="s">
        <v>215</v>
      </c>
    </row>
    <row r="189" spans="1:1" x14ac:dyDescent="0.25">
      <c r="A189" t="s">
        <v>216</v>
      </c>
    </row>
    <row r="190" spans="1:1" x14ac:dyDescent="0.25">
      <c r="A190" t="s">
        <v>217</v>
      </c>
    </row>
    <row r="191" spans="1:1" x14ac:dyDescent="0.25">
      <c r="A191" t="s">
        <v>218</v>
      </c>
    </row>
    <row r="192" spans="1:1" x14ac:dyDescent="0.25">
      <c r="A192" t="s">
        <v>219</v>
      </c>
    </row>
    <row r="193" spans="1:1" x14ac:dyDescent="0.25">
      <c r="A193" t="s">
        <v>220</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FormatPr defaultRowHeight="15" outlineLevelRow="0" outlineLevelCol="0" x14ac:dyDescent="5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243</v>
      </c>
    </row>
    <row r="24" spans="1:1" x14ac:dyDescent="0.25">
      <c r="A24" t="s">
        <v>244</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3"/>
  <sheetViews>
    <sheetView workbookViewId="0">
      <pane ySplit="1" topLeftCell="A2" activePane="bottomLeft" state="frozen"/>
      <selection pane="bottomLeft"/>
    </sheetView>
  </sheetViews>
  <sheetFormatPr defaultRowHeight="15" outlineLevelRow="0" outlineLevelCol="0" x14ac:dyDescent="55"/>
  <cols>
    <col min="1" max="1" width="16" customWidth="1"/>
    <col min="2" max="2" width="10" customWidth="1"/>
    <col min="3" max="3" width="14" hidden="1" customWidth="1"/>
    <col min="4" max="4" width="10" customWidth="1"/>
    <col min="5" max="5" width="30" customWidth="1"/>
    <col min="6" max="6" width="60" customWidth="1"/>
    <col min="7" max="7" width="10" hidden="1" customWidth="1"/>
    <col min="8" max="9" width="8" hidden="1" customWidth="1"/>
    <col min="10" max="10" width="60" customWidth="1"/>
    <col min="11" max="11" width="50" customWidth="1"/>
    <col min="12" max="12" width="25" customWidth="1"/>
    <col min="13" max="13" width="12" customWidth="1"/>
    <col min="14" max="14" width="60" customWidth="1"/>
    <col min="15" max="15" width="20" customWidth="1"/>
    <col min="16" max="16" width="40" customWidth="1"/>
    <col min="17" max="17" width="22" customWidth="1"/>
    <col min="18" max="18" width="20" customWidth="1"/>
    <col min="19" max="20" width="40" customWidth="1"/>
    <col min="21" max="21" width="16" customWidth="1"/>
    <col min="22" max="22" width="70" customWidth="1"/>
    <col min="23" max="23" width="18" customWidth="1"/>
    <col min="24" max="24" width="30" customWidth="1"/>
  </cols>
  <sheetData>
    <row r="1" ht="18" customHeight="1" spans="1:24" s="1" customFormat="1" x14ac:dyDescent="0.25">
      <c r="A1" s="10" t="s">
        <v>251</v>
      </c>
      <c r="B1" s="10" t="s">
        <v>252</v>
      </c>
      <c r="C1" s="10" t="s">
        <v>253</v>
      </c>
      <c r="D1" s="10" t="s">
        <v>254</v>
      </c>
      <c r="E1" s="10" t="s">
        <v>255</v>
      </c>
      <c r="F1" s="10" t="s">
        <v>256</v>
      </c>
      <c r="G1" s="10" t="s">
        <v>257</v>
      </c>
      <c r="H1" s="10" t="s">
        <v>258</v>
      </c>
      <c r="I1" s="10" t="s">
        <v>259</v>
      </c>
      <c r="J1" s="10" t="s">
        <v>260</v>
      </c>
      <c r="K1" s="10" t="s">
        <v>261</v>
      </c>
      <c r="L1" s="10" t="s">
        <v>262</v>
      </c>
      <c r="M1" s="10" t="s">
        <v>263</v>
      </c>
      <c r="N1" s="10" t="s">
        <v>264</v>
      </c>
      <c r="O1" s="10" t="s">
        <v>265</v>
      </c>
      <c r="P1" s="10" t="s">
        <v>266</v>
      </c>
      <c r="Q1" s="10" t="s">
        <v>267</v>
      </c>
      <c r="R1" s="10" t="s">
        <v>268</v>
      </c>
      <c r="S1" s="10" t="s">
        <v>269</v>
      </c>
      <c r="T1" s="10" t="s">
        <v>270</v>
      </c>
      <c r="U1" s="10" t="s">
        <v>271</v>
      </c>
      <c r="V1" s="10" t="s">
        <v>272</v>
      </c>
      <c r="W1" s="10" t="s">
        <v>273</v>
      </c>
      <c r="X1" s="10" t="s">
        <v>274</v>
      </c>
    </row>
    <row r="2" ht="45" customHeight="1" spans="1:24" s="11" customFormat="1" x14ac:dyDescent="0.25">
      <c r="A2" s="11" t="s">
        <v>275</v>
      </c>
      <c r="B2" s="11" t="s">
        <v>276</v>
      </c>
      <c r="C2" s="11" t="s">
        <v>277</v>
      </c>
      <c r="D2" s="11" t="s">
        <v>278</v>
      </c>
      <c r="E2" s="11" t="s">
        <v>279</v>
      </c>
      <c r="F2" s="12" t="s">
        <v>280</v>
      </c>
      <c r="G2" s="11" t="b">
        <v>1</v>
      </c>
      <c r="H2" s="11" t="b">
        <v>1</v>
      </c>
      <c r="I2" s="11" t="b">
        <v>1</v>
      </c>
      <c r="J2" s="12" t="s">
        <v>281</v>
      </c>
      <c r="K2" s="13" t="s">
        <v>14</v>
      </c>
      <c r="L2" s="14" t="s">
        <v>14</v>
      </c>
      <c r="M2" s="14" t="s">
        <v>14</v>
      </c>
      <c r="N2" s="15" t="s">
        <v>282</v>
      </c>
      <c r="O2" s="11" t="s">
        <v>283</v>
      </c>
      <c r="Q2" s="11">
        <v>1</v>
      </c>
      <c r="R2" s="11">
        <v>1</v>
      </c>
      <c r="S2" s="16" t="s">
        <v>284</v>
      </c>
      <c r="T2" s="12" t="s">
        <v>285</v>
      </c>
      <c r="U2" s="11" t="s">
        <v>286</v>
      </c>
      <c r="V2" s="12" t="s">
        <v>287</v>
      </c>
      <c r="W2" s="17" t="s">
        <v>288</v>
      </c>
      <c r="X2" s="11" t="s">
        <v>14</v>
      </c>
    </row>
    <row r="3" ht="45" customHeight="1" spans="1:24" s="11" customFormat="1" x14ac:dyDescent="0.25">
      <c r="A3" s="11" t="s">
        <v>275</v>
      </c>
      <c r="B3" s="11" t="s">
        <v>289</v>
      </c>
      <c r="C3" s="11" t="s">
        <v>277</v>
      </c>
      <c r="D3" s="11" t="s">
        <v>278</v>
      </c>
      <c r="E3" s="11" t="s">
        <v>279</v>
      </c>
      <c r="F3" s="12" t="s">
        <v>290</v>
      </c>
      <c r="G3" s="11" t="b">
        <v>1</v>
      </c>
      <c r="H3" s="11" t="b">
        <v>1</v>
      </c>
      <c r="I3" s="11" t="b">
        <v>1</v>
      </c>
      <c r="J3" s="12" t="s">
        <v>281</v>
      </c>
      <c r="K3" s="13" t="s">
        <v>14</v>
      </c>
      <c r="L3" s="14" t="s">
        <v>14</v>
      </c>
      <c r="M3" s="14" t="s">
        <v>14</v>
      </c>
      <c r="N3" s="15" t="s">
        <v>282</v>
      </c>
      <c r="O3" s="11" t="s">
        <v>291</v>
      </c>
      <c r="Q3" s="11">
        <v>1</v>
      </c>
      <c r="R3" s="11">
        <v>1</v>
      </c>
      <c r="S3" s="16" t="s">
        <v>284</v>
      </c>
      <c r="T3" s="12" t="s">
        <v>285</v>
      </c>
      <c r="U3" s="11" t="s">
        <v>286</v>
      </c>
      <c r="V3" s="12" t="s">
        <v>287</v>
      </c>
      <c r="W3" s="17" t="s">
        <v>288</v>
      </c>
      <c r="X3" s="11" t="s">
        <v>14</v>
      </c>
    </row>
    <row r="4" ht="30" customHeight="1" spans="1:24" s="11" customFormat="1" x14ac:dyDescent="0.25">
      <c r="A4" s="11" t="s">
        <v>292</v>
      </c>
      <c r="B4" s="11" t="s">
        <v>276</v>
      </c>
      <c r="C4" s="11" t="s">
        <v>277</v>
      </c>
      <c r="D4" s="11" t="s">
        <v>278</v>
      </c>
      <c r="E4" s="11" t="s">
        <v>293</v>
      </c>
      <c r="F4" s="12" t="s">
        <v>294</v>
      </c>
      <c r="G4" s="11" t="b">
        <v>0</v>
      </c>
      <c r="H4" s="11" t="b">
        <v>1</v>
      </c>
      <c r="I4" s="11" t="b">
        <v>1</v>
      </c>
      <c r="J4" s="12" t="s">
        <v>295</v>
      </c>
      <c r="K4" s="13" t="s">
        <v>14</v>
      </c>
      <c r="L4" s="14" t="s">
        <v>14</v>
      </c>
      <c r="M4" s="14" t="s">
        <v>14</v>
      </c>
      <c r="N4" s="15" t="s">
        <v>296</v>
      </c>
      <c r="O4" s="11" t="s">
        <v>297</v>
      </c>
      <c r="Q4" s="11">
        <v>1</v>
      </c>
      <c r="R4" s="11">
        <v>1</v>
      </c>
      <c r="S4" s="16" t="s">
        <v>284</v>
      </c>
      <c r="T4" s="12" t="s">
        <v>298</v>
      </c>
      <c r="U4" s="11" t="s">
        <v>286</v>
      </c>
      <c r="V4" s="12" t="s">
        <v>299</v>
      </c>
      <c r="W4" s="17" t="s">
        <v>288</v>
      </c>
      <c r="X4" s="11" t="s">
        <v>14</v>
      </c>
    </row>
    <row r="5" ht="30" customHeight="1" spans="1:24" s="11" customFormat="1" x14ac:dyDescent="0.25">
      <c r="A5" s="11" t="s">
        <v>292</v>
      </c>
      <c r="B5" s="11" t="s">
        <v>289</v>
      </c>
      <c r="C5" s="11" t="s">
        <v>277</v>
      </c>
      <c r="D5" s="11" t="s">
        <v>278</v>
      </c>
      <c r="E5" s="11" t="s">
        <v>293</v>
      </c>
      <c r="F5" s="12" t="s">
        <v>300</v>
      </c>
      <c r="G5" s="11" t="b">
        <v>0</v>
      </c>
      <c r="H5" s="11" t="b">
        <v>1</v>
      </c>
      <c r="I5" s="11" t="b">
        <v>1</v>
      </c>
      <c r="J5" s="12" t="s">
        <v>295</v>
      </c>
      <c r="K5" s="13" t="s">
        <v>14</v>
      </c>
      <c r="L5" s="14" t="s">
        <v>14</v>
      </c>
      <c r="M5" s="14" t="s">
        <v>14</v>
      </c>
      <c r="N5" s="15" t="s">
        <v>296</v>
      </c>
      <c r="O5" s="11" t="s">
        <v>301</v>
      </c>
      <c r="Q5" s="11">
        <v>1</v>
      </c>
      <c r="R5" s="11">
        <v>1</v>
      </c>
      <c r="S5" s="16" t="s">
        <v>284</v>
      </c>
      <c r="T5" s="12" t="s">
        <v>298</v>
      </c>
      <c r="U5" s="11" t="s">
        <v>286</v>
      </c>
      <c r="V5" s="12" t="s">
        <v>299</v>
      </c>
      <c r="W5" s="17" t="s">
        <v>288</v>
      </c>
      <c r="X5" s="11" t="s">
        <v>14</v>
      </c>
    </row>
    <row r="6" ht="45" customHeight="1" spans="1:24" s="11" customFormat="1" x14ac:dyDescent="0.25">
      <c r="A6" s="11" t="s">
        <v>302</v>
      </c>
      <c r="B6" s="11" t="s">
        <v>276</v>
      </c>
      <c r="C6" s="11" t="s">
        <v>277</v>
      </c>
      <c r="D6" s="11" t="s">
        <v>278</v>
      </c>
      <c r="E6" s="11" t="s">
        <v>303</v>
      </c>
      <c r="F6" s="12" t="s">
        <v>304</v>
      </c>
      <c r="G6" s="11" t="b">
        <v>0</v>
      </c>
      <c r="H6" s="11" t="b">
        <v>1</v>
      </c>
      <c r="I6" s="11" t="b">
        <v>1</v>
      </c>
      <c r="J6" s="12" t="s">
        <v>305</v>
      </c>
      <c r="K6" s="13" t="s">
        <v>14</v>
      </c>
      <c r="L6" s="14" t="s">
        <v>14</v>
      </c>
      <c r="M6" s="14" t="s">
        <v>14</v>
      </c>
      <c r="N6" s="15" t="s">
        <v>306</v>
      </c>
      <c r="O6" s="11" t="s">
        <v>307</v>
      </c>
      <c r="Q6" s="11">
        <v>3</v>
      </c>
      <c r="R6" s="11">
        <v>3</v>
      </c>
      <c r="S6" s="16" t="s">
        <v>284</v>
      </c>
      <c r="T6" s="12" t="s">
        <v>308</v>
      </c>
      <c r="U6" s="11" t="s">
        <v>286</v>
      </c>
      <c r="V6" s="12" t="s">
        <v>309</v>
      </c>
      <c r="W6" s="17" t="s">
        <v>288</v>
      </c>
      <c r="X6" s="11" t="s">
        <v>14</v>
      </c>
    </row>
    <row r="7" ht="45" customHeight="1" spans="1:24" s="11" customFormat="1" x14ac:dyDescent="0.25">
      <c r="A7" s="11" t="s">
        <v>302</v>
      </c>
      <c r="B7" s="11" t="s">
        <v>289</v>
      </c>
      <c r="C7" s="11" t="s">
        <v>277</v>
      </c>
      <c r="D7" s="11" t="s">
        <v>278</v>
      </c>
      <c r="E7" s="11" t="s">
        <v>303</v>
      </c>
      <c r="F7" s="12" t="s">
        <v>310</v>
      </c>
      <c r="G7" s="11" t="b">
        <v>0</v>
      </c>
      <c r="H7" s="11" t="b">
        <v>1</v>
      </c>
      <c r="I7" s="11" t="b">
        <v>1</v>
      </c>
      <c r="J7" s="12" t="s">
        <v>305</v>
      </c>
      <c r="K7" s="13" t="s">
        <v>14</v>
      </c>
      <c r="L7" s="14" t="s">
        <v>14</v>
      </c>
      <c r="M7" s="14" t="s">
        <v>14</v>
      </c>
      <c r="N7" s="15" t="s">
        <v>306</v>
      </c>
      <c r="O7" s="11" t="s">
        <v>311</v>
      </c>
      <c r="Q7" s="11">
        <v>3</v>
      </c>
      <c r="R7" s="11">
        <v>3</v>
      </c>
      <c r="S7" s="16" t="s">
        <v>284</v>
      </c>
      <c r="T7" s="12" t="s">
        <v>308</v>
      </c>
      <c r="U7" s="11" t="s">
        <v>286</v>
      </c>
      <c r="V7" s="12" t="s">
        <v>309</v>
      </c>
      <c r="W7" s="17" t="s">
        <v>288</v>
      </c>
      <c r="X7" s="11" t="s">
        <v>14</v>
      </c>
    </row>
    <row r="8" ht="60" customHeight="1" spans="1:24" s="11" customFormat="1" x14ac:dyDescent="0.25">
      <c r="A8" s="11" t="s">
        <v>312</v>
      </c>
      <c r="B8" s="11" t="s">
        <v>313</v>
      </c>
      <c r="C8" s="11" t="s">
        <v>277</v>
      </c>
      <c r="D8" s="11" t="s">
        <v>278</v>
      </c>
      <c r="E8" s="11" t="s">
        <v>314</v>
      </c>
      <c r="F8" s="12" t="s">
        <v>315</v>
      </c>
      <c r="G8" s="11" t="b">
        <v>1</v>
      </c>
      <c r="H8" s="11" t="b">
        <v>1</v>
      </c>
      <c r="I8" s="11" t="b">
        <v>1</v>
      </c>
      <c r="J8" s="12" t="s">
        <v>316</v>
      </c>
      <c r="K8" s="13" t="s">
        <v>14</v>
      </c>
      <c r="L8" s="14" t="s">
        <v>14</v>
      </c>
      <c r="M8" s="14" t="s">
        <v>14</v>
      </c>
      <c r="N8" s="15" t="s">
        <v>317</v>
      </c>
      <c r="O8" s="11" t="s">
        <v>318</v>
      </c>
      <c r="Q8" s="11">
        <v>2</v>
      </c>
      <c r="R8" s="11">
        <v>2</v>
      </c>
      <c r="S8" s="16" t="s">
        <v>284</v>
      </c>
      <c r="T8" s="12" t="s">
        <v>319</v>
      </c>
      <c r="U8" s="11" t="s">
        <v>286</v>
      </c>
      <c r="V8" s="12" t="s">
        <v>320</v>
      </c>
      <c r="W8" s="17" t="s">
        <v>288</v>
      </c>
      <c r="X8" s="11" t="s">
        <v>14</v>
      </c>
    </row>
    <row r="9" ht="60" customHeight="1" spans="1:24" s="11" customFormat="1" x14ac:dyDescent="0.25">
      <c r="A9" s="11" t="s">
        <v>321</v>
      </c>
      <c r="B9" s="11" t="s">
        <v>322</v>
      </c>
      <c r="C9" s="11" t="s">
        <v>323</v>
      </c>
      <c r="D9" s="11" t="s">
        <v>278</v>
      </c>
      <c r="E9" s="11" t="s">
        <v>324</v>
      </c>
      <c r="F9" s="12" t="s">
        <v>325</v>
      </c>
      <c r="G9" s="11" t="b">
        <v>1</v>
      </c>
      <c r="H9" s="11" t="b">
        <v>0</v>
      </c>
      <c r="I9" s="11" t="b">
        <v>1</v>
      </c>
      <c r="J9" s="12" t="s">
        <v>326</v>
      </c>
      <c r="K9" s="13" t="s">
        <v>14</v>
      </c>
      <c r="L9" s="14" t="s">
        <v>14</v>
      </c>
      <c r="M9" s="14" t="s">
        <v>14</v>
      </c>
      <c r="N9" s="15" t="s">
        <v>327</v>
      </c>
      <c r="Q9" s="11">
        <v>2</v>
      </c>
      <c r="R9" s="11">
        <v>2</v>
      </c>
      <c r="S9" s="16" t="s">
        <v>328</v>
      </c>
      <c r="T9" s="12" t="s">
        <v>329</v>
      </c>
      <c r="U9" s="11" t="s">
        <v>286</v>
      </c>
      <c r="V9" s="12" t="s">
        <v>330</v>
      </c>
      <c r="W9" s="17" t="s">
        <v>288</v>
      </c>
      <c r="X9" s="11" t="s">
        <v>14</v>
      </c>
    </row>
    <row r="10" ht="60" customHeight="1" spans="1:24" s="11" customFormat="1" x14ac:dyDescent="0.25">
      <c r="A10" s="11" t="s">
        <v>331</v>
      </c>
      <c r="B10" s="11" t="s">
        <v>322</v>
      </c>
      <c r="C10" s="11" t="s">
        <v>323</v>
      </c>
      <c r="D10" s="11" t="s">
        <v>278</v>
      </c>
      <c r="E10" s="11" t="s">
        <v>332</v>
      </c>
      <c r="F10" s="12" t="s">
        <v>333</v>
      </c>
      <c r="G10" s="11" t="b">
        <v>1</v>
      </c>
      <c r="H10" s="11" t="b">
        <v>0</v>
      </c>
      <c r="I10" s="11" t="b">
        <v>1</v>
      </c>
      <c r="J10" s="12" t="s">
        <v>334</v>
      </c>
      <c r="K10" s="13" t="s">
        <v>14</v>
      </c>
      <c r="L10" s="14" t="s">
        <v>14</v>
      </c>
      <c r="M10" s="14" t="s">
        <v>14</v>
      </c>
      <c r="N10" s="15" t="s">
        <v>335</v>
      </c>
      <c r="Q10" s="11">
        <v>3</v>
      </c>
      <c r="R10" s="11">
        <v>3</v>
      </c>
      <c r="S10" s="16" t="s">
        <v>328</v>
      </c>
      <c r="T10" s="12" t="s">
        <v>336</v>
      </c>
      <c r="U10" s="11" t="s">
        <v>286</v>
      </c>
      <c r="V10" s="12" t="s">
        <v>337</v>
      </c>
      <c r="W10" s="17" t="s">
        <v>288</v>
      </c>
      <c r="X10" s="11" t="s">
        <v>14</v>
      </c>
    </row>
    <row r="11" ht="60" customHeight="1" spans="1:24" s="11" customFormat="1" x14ac:dyDescent="0.25">
      <c r="A11" s="11" t="s">
        <v>338</v>
      </c>
      <c r="B11" s="11" t="s">
        <v>313</v>
      </c>
      <c r="C11" s="11" t="s">
        <v>323</v>
      </c>
      <c r="D11" s="11" t="s">
        <v>278</v>
      </c>
      <c r="E11" s="11" t="s">
        <v>339</v>
      </c>
      <c r="F11" s="12" t="s">
        <v>340</v>
      </c>
      <c r="G11" s="11" t="b">
        <v>1</v>
      </c>
      <c r="H11" s="11" t="b">
        <v>0</v>
      </c>
      <c r="I11" s="11" t="b">
        <v>1</v>
      </c>
      <c r="J11" s="12" t="s">
        <v>341</v>
      </c>
      <c r="K11" s="13" t="s">
        <v>14</v>
      </c>
      <c r="L11" s="14" t="s">
        <v>14</v>
      </c>
      <c r="M11" s="14" t="s">
        <v>14</v>
      </c>
      <c r="N11" s="15" t="s">
        <v>342</v>
      </c>
      <c r="Q11" s="11">
        <v>3</v>
      </c>
      <c r="R11" s="11">
        <v>3</v>
      </c>
      <c r="S11" s="16" t="s">
        <v>328</v>
      </c>
      <c r="T11" s="12" t="s">
        <v>343</v>
      </c>
      <c r="U11" s="11" t="s">
        <v>286</v>
      </c>
      <c r="V11" s="12" t="s">
        <v>344</v>
      </c>
      <c r="W11" s="17" t="s">
        <v>288</v>
      </c>
      <c r="X11" s="11" t="s">
        <v>14</v>
      </c>
    </row>
    <row r="12" ht="60" customHeight="1" spans="1:24" s="11" customFormat="1" x14ac:dyDescent="0.25">
      <c r="A12" s="11" t="s">
        <v>345</v>
      </c>
      <c r="B12" s="11" t="s">
        <v>276</v>
      </c>
      <c r="C12" s="11" t="s">
        <v>323</v>
      </c>
      <c r="D12" s="11" t="s">
        <v>278</v>
      </c>
      <c r="E12" s="11" t="s">
        <v>346</v>
      </c>
      <c r="F12" s="12" t="s">
        <v>347</v>
      </c>
      <c r="G12" s="11" t="b">
        <v>1</v>
      </c>
      <c r="H12" s="11" t="b">
        <v>0</v>
      </c>
      <c r="I12" s="11" t="b">
        <v>1</v>
      </c>
      <c r="J12" s="12" t="s">
        <v>14</v>
      </c>
      <c r="K12" s="13" t="s">
        <v>14</v>
      </c>
      <c r="L12" s="14" t="s">
        <v>14</v>
      </c>
      <c r="M12" s="14" t="s">
        <v>14</v>
      </c>
      <c r="N12" s="15" t="s">
        <v>348</v>
      </c>
      <c r="P12" s="11" t="s">
        <v>349</v>
      </c>
      <c r="Q12" s="11">
        <v>3</v>
      </c>
      <c r="R12" s="11">
        <v>3</v>
      </c>
      <c r="S12" s="16" t="s">
        <v>328</v>
      </c>
      <c r="T12" s="12" t="s">
        <v>350</v>
      </c>
      <c r="U12" s="11" t="s">
        <v>286</v>
      </c>
      <c r="V12" s="12" t="s">
        <v>351</v>
      </c>
      <c r="W12" s="17" t="s">
        <v>288</v>
      </c>
      <c r="X12" s="11" t="s">
        <v>14</v>
      </c>
    </row>
    <row r="13" ht="60" customHeight="1" spans="1:24" s="11" customFormat="1" x14ac:dyDescent="0.25">
      <c r="A13" s="11" t="s">
        <v>345</v>
      </c>
      <c r="B13" s="11" t="s">
        <v>289</v>
      </c>
      <c r="C13" s="11" t="s">
        <v>323</v>
      </c>
      <c r="D13" s="11" t="s">
        <v>278</v>
      </c>
      <c r="E13" s="11" t="s">
        <v>352</v>
      </c>
      <c r="F13" s="12" t="s">
        <v>353</v>
      </c>
      <c r="G13" s="11" t="b">
        <v>1</v>
      </c>
      <c r="H13" s="11" t="b">
        <v>0</v>
      </c>
      <c r="I13" s="11" t="b">
        <v>1</v>
      </c>
      <c r="J13" s="12" t="s">
        <v>14</v>
      </c>
      <c r="K13" s="13" t="s">
        <v>14</v>
      </c>
      <c r="L13" s="14" t="s">
        <v>14</v>
      </c>
      <c r="M13" s="14" t="s">
        <v>14</v>
      </c>
      <c r="N13" s="15" t="s">
        <v>348</v>
      </c>
      <c r="P13" s="11" t="s">
        <v>349</v>
      </c>
      <c r="Q13" s="11">
        <v>3</v>
      </c>
      <c r="R13" s="11">
        <v>3</v>
      </c>
      <c r="S13" s="16" t="s">
        <v>328</v>
      </c>
      <c r="T13" s="12" t="s">
        <v>350</v>
      </c>
      <c r="U13" s="11" t="s">
        <v>286</v>
      </c>
      <c r="V13" s="12" t="s">
        <v>351</v>
      </c>
      <c r="W13" s="17" t="s">
        <v>288</v>
      </c>
      <c r="X13" s="11" t="s">
        <v>14</v>
      </c>
    </row>
    <row r="14" ht="60" customHeight="1" spans="1:24" s="11" customFormat="1" x14ac:dyDescent="0.25">
      <c r="A14" s="11" t="s">
        <v>354</v>
      </c>
      <c r="B14" s="11" t="s">
        <v>322</v>
      </c>
      <c r="C14" s="11" t="s">
        <v>323</v>
      </c>
      <c r="D14" s="11" t="s">
        <v>278</v>
      </c>
      <c r="E14" s="11" t="s">
        <v>355</v>
      </c>
      <c r="F14" s="12" t="s">
        <v>356</v>
      </c>
      <c r="G14" s="11" t="b">
        <v>0</v>
      </c>
      <c r="H14" s="11" t="b">
        <v>0</v>
      </c>
      <c r="I14" s="11" t="b">
        <v>1</v>
      </c>
      <c r="J14" s="12" t="s">
        <v>14</v>
      </c>
      <c r="K14" s="13" t="s">
        <v>14</v>
      </c>
      <c r="L14" s="14" t="s">
        <v>14</v>
      </c>
      <c r="M14" s="14" t="s">
        <v>14</v>
      </c>
      <c r="N14" s="15" t="s">
        <v>357</v>
      </c>
      <c r="S14" s="16" t="s">
        <v>358</v>
      </c>
      <c r="T14" s="12" t="s">
        <v>359</v>
      </c>
      <c r="U14" s="11" t="s">
        <v>286</v>
      </c>
      <c r="V14" s="12" t="s">
        <v>360</v>
      </c>
      <c r="W14" s="17" t="s">
        <v>288</v>
      </c>
      <c r="X14" s="11" t="s">
        <v>14</v>
      </c>
    </row>
    <row r="15" ht="60" customHeight="1" spans="1:24" s="11" customFormat="1" x14ac:dyDescent="0.25">
      <c r="A15" s="11" t="s">
        <v>354</v>
      </c>
      <c r="B15" s="11" t="s">
        <v>361</v>
      </c>
      <c r="C15" s="11" t="s">
        <v>323</v>
      </c>
      <c r="D15" s="11" t="s">
        <v>278</v>
      </c>
      <c r="E15" s="11" t="s">
        <v>362</v>
      </c>
      <c r="F15" s="12" t="s">
        <v>363</v>
      </c>
      <c r="G15" s="11" t="b">
        <v>0</v>
      </c>
      <c r="H15" s="11" t="b">
        <v>0</v>
      </c>
      <c r="I15" s="11" t="b">
        <v>1</v>
      </c>
      <c r="J15" s="12" t="s">
        <v>14</v>
      </c>
      <c r="K15" s="13" t="s">
        <v>14</v>
      </c>
      <c r="L15" s="14" t="s">
        <v>14</v>
      </c>
      <c r="M15" s="14" t="s">
        <v>14</v>
      </c>
      <c r="N15" s="15" t="s">
        <v>357</v>
      </c>
      <c r="S15" s="16" t="s">
        <v>358</v>
      </c>
      <c r="T15" s="12" t="s">
        <v>359</v>
      </c>
      <c r="U15" s="11" t="s">
        <v>286</v>
      </c>
      <c r="V15" s="12" t="s">
        <v>360</v>
      </c>
      <c r="W15" s="17" t="s">
        <v>288</v>
      </c>
      <c r="X15" s="11" t="s">
        <v>14</v>
      </c>
    </row>
    <row r="16" ht="60" customHeight="1" spans="1:24" s="11" customFormat="1" x14ac:dyDescent="0.25">
      <c r="A16" s="11" t="s">
        <v>364</v>
      </c>
      <c r="B16" s="11" t="s">
        <v>313</v>
      </c>
      <c r="C16" s="11" t="s">
        <v>323</v>
      </c>
      <c r="D16" s="11" t="s">
        <v>278</v>
      </c>
      <c r="E16" s="11" t="s">
        <v>365</v>
      </c>
      <c r="F16" s="12" t="s">
        <v>366</v>
      </c>
      <c r="G16" s="11" t="b">
        <v>0</v>
      </c>
      <c r="H16" s="11" t="b">
        <v>0</v>
      </c>
      <c r="I16" s="11" t="b">
        <v>0</v>
      </c>
      <c r="J16" s="12" t="s">
        <v>14</v>
      </c>
      <c r="K16" s="13" t="s">
        <v>14</v>
      </c>
      <c r="L16" s="14" t="s">
        <v>14</v>
      </c>
      <c r="M16" s="14" t="s">
        <v>14</v>
      </c>
      <c r="N16" s="15" t="s">
        <v>367</v>
      </c>
      <c r="S16" s="16" t="s">
        <v>358</v>
      </c>
      <c r="T16" s="12" t="s">
        <v>368</v>
      </c>
      <c r="U16" s="11" t="s">
        <v>286</v>
      </c>
      <c r="V16" s="12" t="s">
        <v>369</v>
      </c>
      <c r="W16" s="17" t="s">
        <v>288</v>
      </c>
      <c r="X16" s="11" t="s">
        <v>14</v>
      </c>
    </row>
    <row r="17" ht="60" customHeight="1" spans="1:24" s="11" customFormat="1" x14ac:dyDescent="0.25">
      <c r="A17" s="11" t="s">
        <v>370</v>
      </c>
      <c r="B17" s="11" t="s">
        <v>313</v>
      </c>
      <c r="C17" s="11" t="s">
        <v>323</v>
      </c>
      <c r="D17" s="11" t="s">
        <v>278</v>
      </c>
      <c r="E17" s="11" t="s">
        <v>371</v>
      </c>
      <c r="F17" s="12" t="s">
        <v>372</v>
      </c>
      <c r="G17" s="11" t="b">
        <v>0</v>
      </c>
      <c r="H17" s="11" t="b">
        <v>0</v>
      </c>
      <c r="I17" s="11" t="b">
        <v>0</v>
      </c>
      <c r="J17" s="12" t="s">
        <v>14</v>
      </c>
      <c r="K17" s="13" t="s">
        <v>14</v>
      </c>
      <c r="L17" s="14" t="s">
        <v>14</v>
      </c>
      <c r="M17" s="14" t="s">
        <v>14</v>
      </c>
      <c r="N17" s="15" t="s">
        <v>373</v>
      </c>
      <c r="S17" s="16" t="s">
        <v>328</v>
      </c>
      <c r="T17" s="12" t="s">
        <v>374</v>
      </c>
      <c r="U17" s="11" t="s">
        <v>375</v>
      </c>
      <c r="V17" s="12" t="s">
        <v>376</v>
      </c>
      <c r="W17" s="17" t="s">
        <v>288</v>
      </c>
      <c r="X17" s="11" t="s">
        <v>14</v>
      </c>
    </row>
    <row r="18" ht="60" customHeight="1" spans="1:24" s="11" customFormat="1" x14ac:dyDescent="0.25">
      <c r="A18" s="11" t="s">
        <v>377</v>
      </c>
      <c r="B18" s="11" t="s">
        <v>313</v>
      </c>
      <c r="C18" s="11" t="s">
        <v>323</v>
      </c>
      <c r="D18" s="11" t="s">
        <v>278</v>
      </c>
      <c r="E18" s="11" t="s">
        <v>378</v>
      </c>
      <c r="F18" s="12" t="s">
        <v>379</v>
      </c>
      <c r="G18" s="11" t="b">
        <v>0</v>
      </c>
      <c r="H18" s="11" t="b">
        <v>0</v>
      </c>
      <c r="I18" s="11" t="b">
        <v>0</v>
      </c>
      <c r="J18" s="12" t="s">
        <v>14</v>
      </c>
      <c r="K18" s="13" t="s">
        <v>14</v>
      </c>
      <c r="L18" s="14" t="s">
        <v>14</v>
      </c>
      <c r="M18" s="14" t="s">
        <v>14</v>
      </c>
      <c r="N18" s="15" t="s">
        <v>380</v>
      </c>
      <c r="S18" s="16" t="s">
        <v>328</v>
      </c>
      <c r="T18" s="12" t="s">
        <v>381</v>
      </c>
      <c r="U18" s="11" t="s">
        <v>375</v>
      </c>
      <c r="V18" s="12" t="s">
        <v>382</v>
      </c>
      <c r="W18" s="17" t="s">
        <v>288</v>
      </c>
      <c r="X18" s="11" t="s">
        <v>14</v>
      </c>
    </row>
    <row r="19" ht="60" customHeight="1" spans="1:24" s="11" customFormat="1" x14ac:dyDescent="0.25">
      <c r="A19" s="11" t="s">
        <v>383</v>
      </c>
      <c r="B19" s="11" t="s">
        <v>313</v>
      </c>
      <c r="C19" s="11" t="s">
        <v>323</v>
      </c>
      <c r="D19" s="11" t="s">
        <v>278</v>
      </c>
      <c r="E19" s="11" t="s">
        <v>384</v>
      </c>
      <c r="F19" s="12" t="s">
        <v>385</v>
      </c>
      <c r="G19" s="11" t="b">
        <v>0</v>
      </c>
      <c r="H19" s="11" t="b">
        <v>0</v>
      </c>
      <c r="I19" s="11" t="b">
        <v>0</v>
      </c>
      <c r="J19" s="12" t="s">
        <v>14</v>
      </c>
      <c r="K19" s="13" t="s">
        <v>14</v>
      </c>
      <c r="L19" s="14" t="s">
        <v>14</v>
      </c>
      <c r="M19" s="14" t="s">
        <v>14</v>
      </c>
      <c r="N19" s="15" t="s">
        <v>386</v>
      </c>
      <c r="S19" s="16" t="s">
        <v>387</v>
      </c>
      <c r="T19" s="12" t="s">
        <v>388</v>
      </c>
      <c r="U19" s="11" t="s">
        <v>375</v>
      </c>
      <c r="V19" s="12" t="s">
        <v>389</v>
      </c>
      <c r="W19" s="17" t="s">
        <v>288</v>
      </c>
      <c r="X19" s="11" t="s">
        <v>14</v>
      </c>
    </row>
    <row r="20" ht="60" customHeight="1" spans="1:24" s="18" customFormat="1" x14ac:dyDescent="0.25">
      <c r="A20" s="18" t="s">
        <v>390</v>
      </c>
      <c r="B20" s="18" t="s">
        <v>313</v>
      </c>
      <c r="C20" s="18" t="s">
        <v>277</v>
      </c>
      <c r="D20" s="18" t="s">
        <v>391</v>
      </c>
      <c r="E20" s="18" t="s">
        <v>392</v>
      </c>
      <c r="F20" s="19" t="s">
        <v>393</v>
      </c>
      <c r="G20" s="18" t="b">
        <v>1</v>
      </c>
      <c r="H20" s="18" t="b">
        <v>1</v>
      </c>
      <c r="I20" s="18" t="b">
        <v>1</v>
      </c>
      <c r="J20" s="19" t="s">
        <v>394</v>
      </c>
      <c r="K20" s="20" t="s">
        <v>14</v>
      </c>
      <c r="L20" s="21" t="s">
        <v>14</v>
      </c>
      <c r="M20" s="21" t="s">
        <v>14</v>
      </c>
      <c r="N20" s="22" t="s">
        <v>395</v>
      </c>
      <c r="O20" s="18" t="s">
        <v>396</v>
      </c>
      <c r="Q20" s="18">
        <v>2</v>
      </c>
      <c r="R20" s="18">
        <v>2</v>
      </c>
      <c r="S20" s="23" t="s">
        <v>284</v>
      </c>
      <c r="T20" s="19" t="s">
        <v>397</v>
      </c>
      <c r="U20" s="18" t="s">
        <v>286</v>
      </c>
      <c r="V20" s="19" t="s">
        <v>398</v>
      </c>
      <c r="W20" s="24">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0" s="25" t="s">
        <v>399</v>
      </c>
    </row>
    <row r="21" ht="60" customHeight="1" spans="1:24" s="18" customFormat="1" x14ac:dyDescent="0.25">
      <c r="A21" s="18" t="s">
        <v>400</v>
      </c>
      <c r="B21" s="18" t="s">
        <v>276</v>
      </c>
      <c r="C21" s="18" t="s">
        <v>277</v>
      </c>
      <c r="D21" s="18" t="s">
        <v>391</v>
      </c>
      <c r="E21" s="18" t="s">
        <v>401</v>
      </c>
      <c r="F21" s="19" t="s">
        <v>402</v>
      </c>
      <c r="G21" s="18" t="b">
        <v>0</v>
      </c>
      <c r="H21" s="18" t="b">
        <v>1</v>
      </c>
      <c r="I21" s="18" t="b">
        <v>1</v>
      </c>
      <c r="J21" s="19" t="s">
        <v>403</v>
      </c>
      <c r="K21" s="20" t="s">
        <v>14</v>
      </c>
      <c r="L21" s="21" t="s">
        <v>14</v>
      </c>
      <c r="M21" s="21" t="s">
        <v>14</v>
      </c>
      <c r="N21" s="22" t="s">
        <v>404</v>
      </c>
      <c r="O21" s="18" t="s">
        <v>405</v>
      </c>
      <c r="Q21" s="18">
        <v>2</v>
      </c>
      <c r="R21" s="18">
        <v>2</v>
      </c>
      <c r="S21" s="23" t="s">
        <v>284</v>
      </c>
      <c r="T21" s="19" t="s">
        <v>406</v>
      </c>
      <c r="U21" s="18" t="s">
        <v>286</v>
      </c>
      <c r="V21" s="19" t="s">
        <v>407</v>
      </c>
      <c r="W21" s="24">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1" s="18" t="s">
        <v>14</v>
      </c>
    </row>
    <row r="22" ht="45" customHeight="1" spans="1:24" s="18" customFormat="1" x14ac:dyDescent="0.25">
      <c r="A22" s="18" t="s">
        <v>400</v>
      </c>
      <c r="B22" s="18" t="s">
        <v>289</v>
      </c>
      <c r="C22" s="18" t="s">
        <v>277</v>
      </c>
      <c r="D22" s="18" t="s">
        <v>391</v>
      </c>
      <c r="E22" s="18" t="s">
        <v>401</v>
      </c>
      <c r="F22" s="19" t="s">
        <v>408</v>
      </c>
      <c r="G22" s="18" t="b">
        <v>0</v>
      </c>
      <c r="H22" s="18" t="b">
        <v>1</v>
      </c>
      <c r="I22" s="18" t="b">
        <v>1</v>
      </c>
      <c r="J22" s="19" t="s">
        <v>403</v>
      </c>
      <c r="K22" s="20" t="s">
        <v>14</v>
      </c>
      <c r="L22" s="21" t="s">
        <v>14</v>
      </c>
      <c r="M22" s="21" t="s">
        <v>14</v>
      </c>
      <c r="N22" s="22" t="s">
        <v>404</v>
      </c>
      <c r="O22" s="18" t="s">
        <v>409</v>
      </c>
      <c r="Q22" s="18">
        <v>2</v>
      </c>
      <c r="R22" s="18">
        <v>2</v>
      </c>
      <c r="S22" s="23" t="s">
        <v>284</v>
      </c>
      <c r="T22" s="19" t="s">
        <v>406</v>
      </c>
      <c r="U22" s="18" t="s">
        <v>286</v>
      </c>
      <c r="V22" s="19" t="s">
        <v>407</v>
      </c>
      <c r="W22" s="24">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2" s="18" t="s">
        <v>14</v>
      </c>
    </row>
    <row r="23" ht="60" customHeight="1" spans="1:24" s="18" customFormat="1" x14ac:dyDescent="0.25">
      <c r="A23" s="18" t="s">
        <v>410</v>
      </c>
      <c r="B23" s="18" t="s">
        <v>276</v>
      </c>
      <c r="C23" s="18" t="s">
        <v>277</v>
      </c>
      <c r="D23" s="18" t="s">
        <v>391</v>
      </c>
      <c r="E23" s="18" t="s">
        <v>411</v>
      </c>
      <c r="F23" s="19" t="s">
        <v>412</v>
      </c>
      <c r="G23" s="18" t="b">
        <v>0</v>
      </c>
      <c r="H23" s="18" t="b">
        <v>1</v>
      </c>
      <c r="I23" s="18" t="b">
        <v>1</v>
      </c>
      <c r="J23" s="19" t="s">
        <v>413</v>
      </c>
      <c r="K23" s="20" t="s">
        <v>14</v>
      </c>
      <c r="L23" s="21" t="s">
        <v>14</v>
      </c>
      <c r="M23" s="21" t="s">
        <v>14</v>
      </c>
      <c r="N23" s="22" t="s">
        <v>414</v>
      </c>
      <c r="O23" s="18" t="s">
        <v>415</v>
      </c>
      <c r="Q23" s="18">
        <v>3</v>
      </c>
      <c r="R23" s="18">
        <v>3</v>
      </c>
      <c r="S23" s="23" t="s">
        <v>284</v>
      </c>
      <c r="T23" s="19" t="s">
        <v>416</v>
      </c>
      <c r="U23" s="18" t="s">
        <v>286</v>
      </c>
      <c r="V23" s="19" t="s">
        <v>417</v>
      </c>
      <c r="W23" s="24">
        <f>IF(AND(OR((L1_ownership="commercial_lessor"),(L1_ownership="provider"),(L1_location="foreign"),(L1_location="trusted_third")),OR((L3_ownership="provider"),(L4_ownership="provider"),(L5_ownership="provider"))),"Yes","Hidden by scope")</f>
      </c>
      <c r="X23" s="25" t="s">
        <v>418</v>
      </c>
    </row>
    <row r="24" ht="60" customHeight="1" spans="1:24" s="18" customFormat="1" x14ac:dyDescent="0.25">
      <c r="A24" s="18" t="s">
        <v>410</v>
      </c>
      <c r="B24" s="18" t="s">
        <v>289</v>
      </c>
      <c r="C24" s="18" t="s">
        <v>277</v>
      </c>
      <c r="D24" s="18" t="s">
        <v>391</v>
      </c>
      <c r="E24" s="18" t="s">
        <v>411</v>
      </c>
      <c r="F24" s="19" t="s">
        <v>419</v>
      </c>
      <c r="G24" s="18" t="b">
        <v>0</v>
      </c>
      <c r="H24" s="18" t="b">
        <v>1</v>
      </c>
      <c r="I24" s="18" t="b">
        <v>1</v>
      </c>
      <c r="J24" s="19" t="s">
        <v>413</v>
      </c>
      <c r="K24" s="20" t="s">
        <v>14</v>
      </c>
      <c r="L24" s="21" t="s">
        <v>14</v>
      </c>
      <c r="M24" s="21" t="s">
        <v>14</v>
      </c>
      <c r="N24" s="22" t="s">
        <v>414</v>
      </c>
      <c r="O24" s="18" t="s">
        <v>420</v>
      </c>
      <c r="Q24" s="18">
        <v>3</v>
      </c>
      <c r="R24" s="18">
        <v>3</v>
      </c>
      <c r="S24" s="23" t="s">
        <v>284</v>
      </c>
      <c r="T24" s="19" t="s">
        <v>416</v>
      </c>
      <c r="U24" s="18" t="s">
        <v>286</v>
      </c>
      <c r="V24" s="19" t="s">
        <v>417</v>
      </c>
      <c r="W24" s="24">
        <f>IF(AND(OR((L1_ownership="commercial_lessor"),(L1_ownership="provider"),(L1_location="foreign"),(L1_location="trusted_third")),OR((L3_ownership="provider"),(L4_ownership="provider"),(L5_ownership="provider"))),"Yes","Hidden by scope")</f>
      </c>
      <c r="X24" s="25" t="s">
        <v>418</v>
      </c>
    </row>
    <row r="25" ht="60" customHeight="1" spans="1:24" s="18" customFormat="1" x14ac:dyDescent="0.25">
      <c r="A25" s="18" t="s">
        <v>421</v>
      </c>
      <c r="B25" s="18" t="s">
        <v>313</v>
      </c>
      <c r="C25" s="18" t="s">
        <v>323</v>
      </c>
      <c r="D25" s="18" t="s">
        <v>391</v>
      </c>
      <c r="E25" s="18" t="s">
        <v>422</v>
      </c>
      <c r="F25" s="19" t="s">
        <v>423</v>
      </c>
      <c r="G25" s="18" t="b">
        <v>0</v>
      </c>
      <c r="H25" s="18" t="b">
        <v>0</v>
      </c>
      <c r="I25" s="18" t="b">
        <v>1</v>
      </c>
      <c r="J25" s="19" t="s">
        <v>424</v>
      </c>
      <c r="K25" s="20" t="s">
        <v>14</v>
      </c>
      <c r="L25" s="21" t="s">
        <v>14</v>
      </c>
      <c r="M25" s="21" t="s">
        <v>14</v>
      </c>
      <c r="N25" s="22" t="s">
        <v>328</v>
      </c>
      <c r="R25" s="18">
        <v>3</v>
      </c>
      <c r="S25" s="23" t="s">
        <v>328</v>
      </c>
      <c r="T25" s="19" t="s">
        <v>14</v>
      </c>
      <c r="U25" s="18" t="s">
        <v>425</v>
      </c>
      <c r="V25" s="19" t="s">
        <v>426</v>
      </c>
      <c r="W25" s="24">
        <f>IF(OR((L1_location="regional_treaty"),(L1_location="trusted_third"),(L1_location="foreign"),(L1_location="unknown")),"Yes","Hidden by scope")</f>
      </c>
      <c r="X25" s="18" t="s">
        <v>14</v>
      </c>
    </row>
    <row r="26" ht="60" customHeight="1" spans="1:24" s="18" customFormat="1" x14ac:dyDescent="0.25">
      <c r="A26" s="18" t="s">
        <v>427</v>
      </c>
      <c r="B26" s="18" t="s">
        <v>322</v>
      </c>
      <c r="C26" s="18" t="s">
        <v>323</v>
      </c>
      <c r="D26" s="18" t="s">
        <v>391</v>
      </c>
      <c r="E26" s="18" t="s">
        <v>428</v>
      </c>
      <c r="F26" s="19" t="s">
        <v>429</v>
      </c>
      <c r="G26" s="18" t="b">
        <v>1</v>
      </c>
      <c r="H26" s="18" t="b">
        <v>0</v>
      </c>
      <c r="I26" s="18" t="b">
        <v>1</v>
      </c>
      <c r="J26" s="19" t="s">
        <v>430</v>
      </c>
      <c r="K26" s="20" t="s">
        <v>14</v>
      </c>
      <c r="L26" s="21" t="s">
        <v>14</v>
      </c>
      <c r="M26" s="21" t="s">
        <v>14</v>
      </c>
      <c r="N26" s="22" t="s">
        <v>431</v>
      </c>
      <c r="Q26" s="18">
        <v>2</v>
      </c>
      <c r="R26" s="18">
        <v>2</v>
      </c>
      <c r="S26" s="23" t="s">
        <v>328</v>
      </c>
      <c r="T26" s="19" t="s">
        <v>432</v>
      </c>
      <c r="U26" s="18" t="s">
        <v>286</v>
      </c>
      <c r="V26" s="19" t="s">
        <v>433</v>
      </c>
      <c r="W26" s="24" t="s">
        <v>288</v>
      </c>
      <c r="X26" s="18" t="s">
        <v>14</v>
      </c>
    </row>
    <row r="27" ht="60" customHeight="1" spans="1:24" s="18" customFormat="1" x14ac:dyDescent="0.25">
      <c r="A27" s="18" t="s">
        <v>427</v>
      </c>
      <c r="B27" s="18" t="s">
        <v>361</v>
      </c>
      <c r="C27" s="18" t="s">
        <v>323</v>
      </c>
      <c r="D27" s="18" t="s">
        <v>391</v>
      </c>
      <c r="E27" s="18" t="s">
        <v>434</v>
      </c>
      <c r="F27" s="19" t="s">
        <v>435</v>
      </c>
      <c r="G27" s="18" t="b">
        <v>1</v>
      </c>
      <c r="H27" s="18" t="b">
        <v>0</v>
      </c>
      <c r="I27" s="18" t="b">
        <v>1</v>
      </c>
      <c r="J27" s="19" t="s">
        <v>430</v>
      </c>
      <c r="K27" s="20" t="s">
        <v>14</v>
      </c>
      <c r="L27" s="21" t="s">
        <v>14</v>
      </c>
      <c r="M27" s="21" t="s">
        <v>14</v>
      </c>
      <c r="N27" s="22" t="s">
        <v>431</v>
      </c>
      <c r="Q27" s="18">
        <v>2</v>
      </c>
      <c r="R27" s="18">
        <v>2</v>
      </c>
      <c r="S27" s="23" t="s">
        <v>328</v>
      </c>
      <c r="T27" s="19" t="s">
        <v>432</v>
      </c>
      <c r="U27" s="18" t="s">
        <v>286</v>
      </c>
      <c r="V27" s="19" t="s">
        <v>433</v>
      </c>
      <c r="W27" s="24" t="s">
        <v>288</v>
      </c>
      <c r="X27" s="18" t="s">
        <v>14</v>
      </c>
    </row>
    <row r="28" ht="60" customHeight="1" spans="1:24" s="18" customFormat="1" x14ac:dyDescent="0.25">
      <c r="A28" s="18" t="s">
        <v>436</v>
      </c>
      <c r="B28" s="18" t="s">
        <v>276</v>
      </c>
      <c r="C28" s="18" t="s">
        <v>323</v>
      </c>
      <c r="D28" s="18" t="s">
        <v>391</v>
      </c>
      <c r="E28" s="18" t="s">
        <v>437</v>
      </c>
      <c r="F28" s="19" t="s">
        <v>438</v>
      </c>
      <c r="G28" s="18" t="b">
        <v>1</v>
      </c>
      <c r="H28" s="18" t="b">
        <v>0</v>
      </c>
      <c r="I28" s="18" t="b">
        <v>1</v>
      </c>
      <c r="J28" s="19" t="s">
        <v>14</v>
      </c>
      <c r="K28" s="20" t="s">
        <v>14</v>
      </c>
      <c r="L28" s="21" t="s">
        <v>14</v>
      </c>
      <c r="M28" s="21" t="s">
        <v>14</v>
      </c>
      <c r="N28" s="22" t="s">
        <v>439</v>
      </c>
      <c r="P28" s="18" t="s">
        <v>440</v>
      </c>
      <c r="Q28" s="18">
        <v>2</v>
      </c>
      <c r="R28" s="18">
        <v>2</v>
      </c>
      <c r="S28" s="23" t="s">
        <v>328</v>
      </c>
      <c r="T28" s="19" t="s">
        <v>441</v>
      </c>
      <c r="U28" s="18" t="s">
        <v>286</v>
      </c>
      <c r="V28" s="19" t="s">
        <v>442</v>
      </c>
      <c r="W28" s="24">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8" s="18" t="s">
        <v>14</v>
      </c>
    </row>
    <row r="29" ht="60" customHeight="1" spans="1:24" s="18" customFormat="1" x14ac:dyDescent="0.25">
      <c r="A29" s="18" t="s">
        <v>443</v>
      </c>
      <c r="B29" s="18" t="s">
        <v>322</v>
      </c>
      <c r="C29" s="18" t="s">
        <v>323</v>
      </c>
      <c r="D29" s="18" t="s">
        <v>391</v>
      </c>
      <c r="E29" s="18" t="s">
        <v>444</v>
      </c>
      <c r="F29" s="19" t="s">
        <v>445</v>
      </c>
      <c r="G29" s="18" t="b">
        <v>0</v>
      </c>
      <c r="H29" s="18" t="b">
        <v>0</v>
      </c>
      <c r="I29" s="18" t="b">
        <v>1</v>
      </c>
      <c r="J29" s="19" t="s">
        <v>14</v>
      </c>
      <c r="K29" s="20" t="s">
        <v>14</v>
      </c>
      <c r="L29" s="21" t="s">
        <v>14</v>
      </c>
      <c r="M29" s="21" t="s">
        <v>14</v>
      </c>
      <c r="N29" s="22" t="s">
        <v>446</v>
      </c>
      <c r="S29" s="23" t="s">
        <v>358</v>
      </c>
      <c r="T29" s="19" t="s">
        <v>447</v>
      </c>
      <c r="U29" s="18" t="s">
        <v>286</v>
      </c>
      <c r="V29" s="19" t="s">
        <v>448</v>
      </c>
      <c r="W29" s="24">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29" s="18" t="s">
        <v>14</v>
      </c>
    </row>
    <row r="30" ht="60" customHeight="1" spans="1:24" s="18" customFormat="1" x14ac:dyDescent="0.25">
      <c r="A30" s="18" t="s">
        <v>443</v>
      </c>
      <c r="B30" s="18" t="s">
        <v>361</v>
      </c>
      <c r="C30" s="18" t="s">
        <v>323</v>
      </c>
      <c r="D30" s="18" t="s">
        <v>391</v>
      </c>
      <c r="E30" s="18" t="s">
        <v>449</v>
      </c>
      <c r="F30" s="19" t="s">
        <v>450</v>
      </c>
      <c r="G30" s="18" t="b">
        <v>0</v>
      </c>
      <c r="H30" s="18" t="b">
        <v>0</v>
      </c>
      <c r="I30" s="18" t="b">
        <v>1</v>
      </c>
      <c r="J30" s="19" t="s">
        <v>14</v>
      </c>
      <c r="K30" s="20" t="s">
        <v>14</v>
      </c>
      <c r="L30" s="21" t="s">
        <v>14</v>
      </c>
      <c r="M30" s="21" t="s">
        <v>14</v>
      </c>
      <c r="N30" s="22" t="s">
        <v>446</v>
      </c>
      <c r="S30" s="23" t="s">
        <v>358</v>
      </c>
      <c r="T30" s="19" t="s">
        <v>447</v>
      </c>
      <c r="U30" s="18" t="s">
        <v>286</v>
      </c>
      <c r="V30" s="19" t="s">
        <v>448</v>
      </c>
      <c r="W30" s="24">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30" s="18" t="s">
        <v>14</v>
      </c>
    </row>
    <row r="31" ht="60" customHeight="1" spans="1:24" s="18" customFormat="1" x14ac:dyDescent="0.25">
      <c r="A31" s="18" t="s">
        <v>451</v>
      </c>
      <c r="B31" s="18" t="s">
        <v>313</v>
      </c>
      <c r="C31" s="18" t="s">
        <v>323</v>
      </c>
      <c r="D31" s="18" t="s">
        <v>391</v>
      </c>
      <c r="E31" s="18" t="s">
        <v>452</v>
      </c>
      <c r="F31" s="19" t="s">
        <v>453</v>
      </c>
      <c r="G31" s="18" t="b">
        <v>0</v>
      </c>
      <c r="H31" s="18" t="b">
        <v>0</v>
      </c>
      <c r="I31" s="18" t="b">
        <v>0</v>
      </c>
      <c r="J31" s="19" t="s">
        <v>14</v>
      </c>
      <c r="K31" s="20" t="s">
        <v>14</v>
      </c>
      <c r="L31" s="21" t="s">
        <v>14</v>
      </c>
      <c r="M31" s="21" t="s">
        <v>14</v>
      </c>
      <c r="N31" s="22" t="s">
        <v>454</v>
      </c>
      <c r="S31" s="23" t="s">
        <v>358</v>
      </c>
      <c r="T31" s="19" t="s">
        <v>455</v>
      </c>
      <c r="U31" s="18" t="s">
        <v>286</v>
      </c>
      <c r="V31" s="19" t="s">
        <v>456</v>
      </c>
      <c r="W31" s="24" t="s">
        <v>288</v>
      </c>
      <c r="X31" s="18" t="s">
        <v>14</v>
      </c>
    </row>
    <row r="32" ht="60" customHeight="1" spans="1:24" s="18" customFormat="1" x14ac:dyDescent="0.25">
      <c r="A32" s="18" t="s">
        <v>457</v>
      </c>
      <c r="B32" s="18" t="s">
        <v>313</v>
      </c>
      <c r="C32" s="18" t="s">
        <v>323</v>
      </c>
      <c r="D32" s="18" t="s">
        <v>391</v>
      </c>
      <c r="E32" s="18" t="s">
        <v>458</v>
      </c>
      <c r="F32" s="19" t="s">
        <v>459</v>
      </c>
      <c r="G32" s="18" t="b">
        <v>0</v>
      </c>
      <c r="H32" s="18" t="b">
        <v>0</v>
      </c>
      <c r="I32" s="18" t="b">
        <v>0</v>
      </c>
      <c r="J32" s="19" t="s">
        <v>14</v>
      </c>
      <c r="K32" s="20" t="s">
        <v>14</v>
      </c>
      <c r="L32" s="21" t="s">
        <v>14</v>
      </c>
      <c r="M32" s="21" t="s">
        <v>14</v>
      </c>
      <c r="N32" s="22" t="s">
        <v>460</v>
      </c>
      <c r="S32" s="23" t="s">
        <v>358</v>
      </c>
      <c r="T32" s="19" t="s">
        <v>461</v>
      </c>
      <c r="U32" s="18" t="s">
        <v>286</v>
      </c>
      <c r="V32" s="19" t="s">
        <v>462</v>
      </c>
      <c r="W32" s="24" t="s">
        <v>288</v>
      </c>
      <c r="X32" s="18" t="s">
        <v>14</v>
      </c>
    </row>
    <row r="33" ht="60" customHeight="1" spans="1:24" s="18" customFormat="1" x14ac:dyDescent="0.25">
      <c r="A33" s="18" t="s">
        <v>463</v>
      </c>
      <c r="B33" s="18" t="s">
        <v>313</v>
      </c>
      <c r="C33" s="18" t="s">
        <v>323</v>
      </c>
      <c r="D33" s="18" t="s">
        <v>391</v>
      </c>
      <c r="E33" s="18" t="s">
        <v>464</v>
      </c>
      <c r="F33" s="19" t="s">
        <v>465</v>
      </c>
      <c r="G33" s="18" t="b">
        <v>0</v>
      </c>
      <c r="H33" s="18" t="b">
        <v>0</v>
      </c>
      <c r="I33" s="18" t="b">
        <v>0</v>
      </c>
      <c r="J33" s="19" t="s">
        <v>14</v>
      </c>
      <c r="K33" s="20" t="s">
        <v>14</v>
      </c>
      <c r="L33" s="21" t="s">
        <v>14</v>
      </c>
      <c r="M33" s="21" t="s">
        <v>14</v>
      </c>
      <c r="N33" s="22" t="s">
        <v>466</v>
      </c>
      <c r="S33" s="23" t="s">
        <v>358</v>
      </c>
      <c r="T33" s="19" t="s">
        <v>467</v>
      </c>
      <c r="U33" s="18" t="s">
        <v>468</v>
      </c>
      <c r="V33" s="19" t="s">
        <v>469</v>
      </c>
      <c r="W33" s="24" t="s">
        <v>288</v>
      </c>
      <c r="X33" s="18" t="s">
        <v>14</v>
      </c>
    </row>
    <row r="34" ht="60" customHeight="1" spans="1:24" s="18" customFormat="1" x14ac:dyDescent="0.25">
      <c r="A34" s="18" t="s">
        <v>470</v>
      </c>
      <c r="B34" s="18" t="s">
        <v>313</v>
      </c>
      <c r="C34" s="18" t="s">
        <v>323</v>
      </c>
      <c r="D34" s="18" t="s">
        <v>391</v>
      </c>
      <c r="E34" s="18" t="s">
        <v>471</v>
      </c>
      <c r="F34" s="19" t="s">
        <v>472</v>
      </c>
      <c r="G34" s="18" t="b">
        <v>0</v>
      </c>
      <c r="H34" s="18" t="b">
        <v>0</v>
      </c>
      <c r="I34" s="18" t="b">
        <v>1</v>
      </c>
      <c r="J34" s="19" t="s">
        <v>14</v>
      </c>
      <c r="K34" s="20" t="s">
        <v>14</v>
      </c>
      <c r="L34" s="21" t="s">
        <v>14</v>
      </c>
      <c r="M34" s="21" t="s">
        <v>14</v>
      </c>
      <c r="N34" s="22" t="s">
        <v>328</v>
      </c>
      <c r="R34" s="18">
        <v>2</v>
      </c>
      <c r="S34" s="23" t="s">
        <v>328</v>
      </c>
      <c r="T34" s="19" t="s">
        <v>14</v>
      </c>
      <c r="U34" s="18" t="s">
        <v>425</v>
      </c>
      <c r="V34" s="19" t="s">
        <v>426</v>
      </c>
      <c r="W34" s="24">
        <f>IF(OR((L1_ownership="commercial_lessor"),(L1_ownership="provider"),(L1_ownership="mixed")),"Yes","Hidden by scope")</f>
      </c>
      <c r="X34" s="18" t="s">
        <v>14</v>
      </c>
    </row>
    <row r="35" ht="45" customHeight="1" spans="1:24" s="11" customFormat="1" x14ac:dyDescent="0.25">
      <c r="A35" s="11" t="s">
        <v>473</v>
      </c>
      <c r="B35" s="11" t="s">
        <v>276</v>
      </c>
      <c r="C35" s="11" t="s">
        <v>277</v>
      </c>
      <c r="D35" s="11" t="s">
        <v>474</v>
      </c>
      <c r="E35" s="11" t="s">
        <v>475</v>
      </c>
      <c r="F35" s="12" t="s">
        <v>476</v>
      </c>
      <c r="G35" s="11" t="b">
        <v>1</v>
      </c>
      <c r="H35" s="11" t="b">
        <v>1</v>
      </c>
      <c r="I35" s="11" t="b">
        <v>1</v>
      </c>
      <c r="J35" s="12" t="s">
        <v>477</v>
      </c>
      <c r="K35" s="13" t="s">
        <v>14</v>
      </c>
      <c r="L35" s="14" t="s">
        <v>14</v>
      </c>
      <c r="M35" s="14" t="s">
        <v>14</v>
      </c>
      <c r="N35" s="15" t="s">
        <v>478</v>
      </c>
      <c r="O35" s="11" t="s">
        <v>479</v>
      </c>
      <c r="Q35" s="11">
        <v>2</v>
      </c>
      <c r="R35" s="11">
        <v>2</v>
      </c>
      <c r="S35" s="16" t="s">
        <v>284</v>
      </c>
      <c r="T35" s="12" t="s">
        <v>480</v>
      </c>
      <c r="U35" s="11" t="s">
        <v>286</v>
      </c>
      <c r="V35" s="12" t="s">
        <v>481</v>
      </c>
      <c r="W35" s="17">
        <f>IF(OR((L2_ownership="provider"),(L3_ownership="provider"),(L4_ownership="provider")),"Yes","Hidden by scope")</f>
      </c>
      <c r="X35" s="26" t="s">
        <v>482</v>
      </c>
    </row>
    <row r="36" ht="45" customHeight="1" spans="1:24" s="11" customFormat="1" x14ac:dyDescent="0.25">
      <c r="A36" s="11" t="s">
        <v>473</v>
      </c>
      <c r="B36" s="11" t="s">
        <v>289</v>
      </c>
      <c r="C36" s="11" t="s">
        <v>277</v>
      </c>
      <c r="D36" s="11" t="s">
        <v>474</v>
      </c>
      <c r="E36" s="11" t="s">
        <v>475</v>
      </c>
      <c r="F36" s="12" t="s">
        <v>483</v>
      </c>
      <c r="G36" s="11" t="b">
        <v>1</v>
      </c>
      <c r="H36" s="11" t="b">
        <v>1</v>
      </c>
      <c r="I36" s="11" t="b">
        <v>1</v>
      </c>
      <c r="J36" s="12" t="s">
        <v>477</v>
      </c>
      <c r="K36" s="13" t="s">
        <v>14</v>
      </c>
      <c r="L36" s="14" t="s">
        <v>14</v>
      </c>
      <c r="M36" s="14" t="s">
        <v>14</v>
      </c>
      <c r="N36" s="15" t="s">
        <v>478</v>
      </c>
      <c r="O36" s="11" t="s">
        <v>484</v>
      </c>
      <c r="Q36" s="11">
        <v>2</v>
      </c>
      <c r="R36" s="11">
        <v>2</v>
      </c>
      <c r="S36" s="16" t="s">
        <v>284</v>
      </c>
      <c r="T36" s="12" t="s">
        <v>480</v>
      </c>
      <c r="U36" s="11" t="s">
        <v>286</v>
      </c>
      <c r="V36" s="12" t="s">
        <v>481</v>
      </c>
      <c r="W36" s="17">
        <f>IF(OR((L2_ownership="provider"),(L3_ownership="provider"),(L4_ownership="provider")),"Yes","Hidden by scope")</f>
      </c>
      <c r="X36" s="26" t="s">
        <v>482</v>
      </c>
    </row>
    <row r="37" ht="45" customHeight="1" spans="1:24" s="11" customFormat="1" x14ac:dyDescent="0.25">
      <c r="A37" s="11" t="s">
        <v>485</v>
      </c>
      <c r="B37" s="11" t="s">
        <v>313</v>
      </c>
      <c r="C37" s="11" t="s">
        <v>277</v>
      </c>
      <c r="D37" s="11" t="s">
        <v>474</v>
      </c>
      <c r="E37" s="11" t="s">
        <v>486</v>
      </c>
      <c r="F37" s="12" t="s">
        <v>487</v>
      </c>
      <c r="G37" s="11" t="b">
        <v>0</v>
      </c>
      <c r="H37" s="11" t="b">
        <v>1</v>
      </c>
      <c r="I37" s="11" t="b">
        <v>1</v>
      </c>
      <c r="J37" s="12" t="s">
        <v>488</v>
      </c>
      <c r="K37" s="13" t="s">
        <v>14</v>
      </c>
      <c r="L37" s="14" t="s">
        <v>14</v>
      </c>
      <c r="M37" s="14" t="s">
        <v>14</v>
      </c>
      <c r="N37" s="15" t="s">
        <v>489</v>
      </c>
      <c r="O37" s="11" t="s">
        <v>485</v>
      </c>
      <c r="Q37" s="11">
        <v>1</v>
      </c>
      <c r="R37" s="11">
        <v>1</v>
      </c>
      <c r="S37" s="16" t="s">
        <v>284</v>
      </c>
      <c r="T37" s="12" t="s">
        <v>490</v>
      </c>
      <c r="U37" s="11" t="s">
        <v>286</v>
      </c>
      <c r="V37" s="12" t="s">
        <v>491</v>
      </c>
      <c r="W37" s="17">
        <f>IF(OR((L2_ownership="provider"),(L3_ownership="provider"),(L4_ownership="provider")),"Yes","Hidden by scope")</f>
      </c>
      <c r="X37" s="11" t="s">
        <v>14</v>
      </c>
    </row>
    <row r="38" ht="45" customHeight="1" spans="1:24" s="11" customFormat="1" x14ac:dyDescent="0.25">
      <c r="A38" s="11" t="s">
        <v>492</v>
      </c>
      <c r="B38" s="11" t="s">
        <v>322</v>
      </c>
      <c r="C38" s="11" t="s">
        <v>277</v>
      </c>
      <c r="D38" s="11" t="s">
        <v>474</v>
      </c>
      <c r="E38" s="11" t="s">
        <v>493</v>
      </c>
      <c r="F38" s="12" t="s">
        <v>494</v>
      </c>
      <c r="G38" s="11" t="b">
        <v>0</v>
      </c>
      <c r="H38" s="11" t="b">
        <v>1</v>
      </c>
      <c r="I38" s="11" t="b">
        <v>1</v>
      </c>
      <c r="J38" s="12" t="s">
        <v>495</v>
      </c>
      <c r="K38" s="13" t="s">
        <v>14</v>
      </c>
      <c r="L38" s="14" t="s">
        <v>14</v>
      </c>
      <c r="M38" s="14" t="s">
        <v>14</v>
      </c>
      <c r="N38" s="15" t="s">
        <v>496</v>
      </c>
      <c r="O38" s="11" t="s">
        <v>492</v>
      </c>
      <c r="Q38" s="11">
        <v>1</v>
      </c>
      <c r="R38" s="11">
        <v>1</v>
      </c>
      <c r="S38" s="16" t="s">
        <v>284</v>
      </c>
      <c r="T38" s="12" t="s">
        <v>497</v>
      </c>
      <c r="U38" s="11" t="s">
        <v>286</v>
      </c>
      <c r="V38" s="12" t="s">
        <v>498</v>
      </c>
      <c r="W38" s="17">
        <f>IF(OR((L2_ownership="provider"),(L3_ownership="provider"),(L4_ownership="provider")),"Yes","Hidden by scope")</f>
      </c>
      <c r="X38" s="11" t="s">
        <v>14</v>
      </c>
    </row>
    <row r="39" ht="60" customHeight="1" spans="1:24" s="11" customFormat="1" x14ac:dyDescent="0.25">
      <c r="A39" s="11" t="s">
        <v>492</v>
      </c>
      <c r="B39" s="11" t="s">
        <v>361</v>
      </c>
      <c r="C39" s="11" t="s">
        <v>277</v>
      </c>
      <c r="D39" s="11" t="s">
        <v>474</v>
      </c>
      <c r="E39" s="11" t="s">
        <v>499</v>
      </c>
      <c r="F39" s="12" t="s">
        <v>500</v>
      </c>
      <c r="G39" s="11" t="b">
        <v>0</v>
      </c>
      <c r="H39" s="11" t="b">
        <v>1</v>
      </c>
      <c r="I39" s="11" t="b">
        <v>1</v>
      </c>
      <c r="J39" s="12" t="s">
        <v>495</v>
      </c>
      <c r="K39" s="13" t="s">
        <v>14</v>
      </c>
      <c r="L39" s="14" t="s">
        <v>14</v>
      </c>
      <c r="M39" s="14" t="s">
        <v>14</v>
      </c>
      <c r="N39" s="15" t="s">
        <v>496</v>
      </c>
      <c r="O39" s="11" t="s">
        <v>492</v>
      </c>
      <c r="Q39" s="11">
        <v>1</v>
      </c>
      <c r="R39" s="11">
        <v>1</v>
      </c>
      <c r="S39" s="16" t="s">
        <v>284</v>
      </c>
      <c r="T39" s="12" t="s">
        <v>497</v>
      </c>
      <c r="U39" s="11" t="s">
        <v>286</v>
      </c>
      <c r="V39" s="12" t="s">
        <v>498</v>
      </c>
      <c r="W39" s="17">
        <f>IF(OR((L2_ownership="provider"),(L3_ownership="provider"),(L4_ownership="provider")),"Yes","Hidden by scope")</f>
      </c>
      <c r="X39" s="11" t="s">
        <v>14</v>
      </c>
    </row>
    <row r="40" ht="45" customHeight="1" spans="1:24" s="11" customFormat="1" x14ac:dyDescent="0.25">
      <c r="A40" s="11" t="s">
        <v>501</v>
      </c>
      <c r="B40" s="11" t="s">
        <v>313</v>
      </c>
      <c r="C40" s="11" t="s">
        <v>277</v>
      </c>
      <c r="D40" s="11" t="s">
        <v>474</v>
      </c>
      <c r="E40" s="11" t="s">
        <v>502</v>
      </c>
      <c r="F40" s="12" t="s">
        <v>503</v>
      </c>
      <c r="G40" s="11" t="b">
        <v>0</v>
      </c>
      <c r="H40" s="11" t="b">
        <v>1</v>
      </c>
      <c r="I40" s="11" t="b">
        <v>1</v>
      </c>
      <c r="J40" s="12" t="s">
        <v>504</v>
      </c>
      <c r="K40" s="13" t="s">
        <v>14</v>
      </c>
      <c r="L40" s="14" t="s">
        <v>14</v>
      </c>
      <c r="M40" s="14" t="s">
        <v>14</v>
      </c>
      <c r="N40" s="15" t="s">
        <v>505</v>
      </c>
      <c r="O40" s="11" t="s">
        <v>501</v>
      </c>
      <c r="P40" s="11" t="s">
        <v>506</v>
      </c>
      <c r="Q40" s="11">
        <v>2</v>
      </c>
      <c r="R40" s="11">
        <v>2</v>
      </c>
      <c r="S40" s="16" t="s">
        <v>284</v>
      </c>
      <c r="T40" s="12" t="s">
        <v>507</v>
      </c>
      <c r="U40" s="11" t="s">
        <v>286</v>
      </c>
      <c r="V40" s="12" t="s">
        <v>508</v>
      </c>
      <c r="W40" s="17">
        <f>IF(OR((L2_ownership="provider"),(L3_ownership="provider"),(L4_ownership="provider")),"Yes","Hidden by scope")</f>
      </c>
      <c r="X40" s="11" t="s">
        <v>14</v>
      </c>
    </row>
    <row r="41" ht="60" customHeight="1" spans="1:24" s="11" customFormat="1" x14ac:dyDescent="0.25">
      <c r="A41" s="11" t="s">
        <v>509</v>
      </c>
      <c r="B41" s="11" t="s">
        <v>313</v>
      </c>
      <c r="C41" s="11" t="s">
        <v>277</v>
      </c>
      <c r="D41" s="11" t="s">
        <v>474</v>
      </c>
      <c r="E41" s="11" t="s">
        <v>510</v>
      </c>
      <c r="F41" s="12" t="s">
        <v>511</v>
      </c>
      <c r="G41" s="11" t="b">
        <v>1</v>
      </c>
      <c r="H41" s="11" t="b">
        <v>1</v>
      </c>
      <c r="I41" s="11" t="b">
        <v>1</v>
      </c>
      <c r="J41" s="12" t="s">
        <v>512</v>
      </c>
      <c r="K41" s="13" t="s">
        <v>14</v>
      </c>
      <c r="L41" s="14" t="s">
        <v>14</v>
      </c>
      <c r="M41" s="14" t="s">
        <v>14</v>
      </c>
      <c r="N41" s="15" t="s">
        <v>513</v>
      </c>
      <c r="O41" s="11" t="s">
        <v>509</v>
      </c>
      <c r="Q41" s="11">
        <v>3</v>
      </c>
      <c r="R41" s="11">
        <v>3</v>
      </c>
      <c r="S41" s="16" t="s">
        <v>284</v>
      </c>
      <c r="T41" s="12" t="s">
        <v>514</v>
      </c>
      <c r="U41" s="11" t="s">
        <v>286</v>
      </c>
      <c r="V41" s="12" t="s">
        <v>515</v>
      </c>
      <c r="W41" s="17">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41" s="11" t="s">
        <v>14</v>
      </c>
    </row>
    <row r="42" ht="60" customHeight="1" spans="1:24" s="11" customFormat="1" x14ac:dyDescent="0.25">
      <c r="A42" s="11" t="s">
        <v>516</v>
      </c>
      <c r="B42" s="11" t="s">
        <v>313</v>
      </c>
      <c r="C42" s="11" t="s">
        <v>517</v>
      </c>
      <c r="D42" s="11" t="s">
        <v>474</v>
      </c>
      <c r="E42" s="11" t="s">
        <v>518</v>
      </c>
      <c r="F42" s="12" t="s">
        <v>519</v>
      </c>
      <c r="G42" s="11" t="b">
        <v>0</v>
      </c>
      <c r="H42" s="11" t="b">
        <v>1</v>
      </c>
      <c r="I42" s="11" t="b">
        <v>1</v>
      </c>
      <c r="J42" s="12" t="s">
        <v>520</v>
      </c>
      <c r="K42" s="13" t="s">
        <v>14</v>
      </c>
      <c r="L42" s="14" t="s">
        <v>14</v>
      </c>
      <c r="M42" s="14" t="s">
        <v>14</v>
      </c>
      <c r="N42" s="15" t="s">
        <v>521</v>
      </c>
      <c r="O42" s="11" t="s">
        <v>516</v>
      </c>
      <c r="R42" s="11">
        <v>3</v>
      </c>
      <c r="S42" s="16" t="s">
        <v>284</v>
      </c>
      <c r="T42" s="12" t="s">
        <v>522</v>
      </c>
      <c r="U42" s="11" t="s">
        <v>286</v>
      </c>
      <c r="V42" s="12" t="s">
        <v>523</v>
      </c>
      <c r="W42" s="17">
        <f>IF(OR((L3_ownership="provider"),(L4_ownership="provider")),"Yes","Hidden by scope")</f>
      </c>
      <c r="X42" s="11" t="s">
        <v>14</v>
      </c>
    </row>
    <row r="43" ht="60" customHeight="1" spans="1:24" s="11" customFormat="1" x14ac:dyDescent="0.25">
      <c r="A43" s="11" t="s">
        <v>524</v>
      </c>
      <c r="B43" s="11" t="s">
        <v>313</v>
      </c>
      <c r="C43" s="11" t="s">
        <v>277</v>
      </c>
      <c r="D43" s="11" t="s">
        <v>474</v>
      </c>
      <c r="E43" s="11" t="s">
        <v>525</v>
      </c>
      <c r="F43" s="12" t="s">
        <v>526</v>
      </c>
      <c r="G43" s="11" t="b">
        <v>0</v>
      </c>
      <c r="H43" s="11" t="b">
        <v>1</v>
      </c>
      <c r="I43" s="11" t="b">
        <v>1</v>
      </c>
      <c r="J43" s="12" t="s">
        <v>527</v>
      </c>
      <c r="K43" s="13" t="s">
        <v>14</v>
      </c>
      <c r="L43" s="14" t="s">
        <v>14</v>
      </c>
      <c r="M43" s="14" t="s">
        <v>14</v>
      </c>
      <c r="N43" s="15" t="s">
        <v>528</v>
      </c>
      <c r="O43" s="11" t="s">
        <v>524</v>
      </c>
      <c r="Q43" s="11">
        <v>2</v>
      </c>
      <c r="R43" s="11">
        <v>2</v>
      </c>
      <c r="S43" s="16" t="s">
        <v>284</v>
      </c>
      <c r="T43" s="12" t="s">
        <v>529</v>
      </c>
      <c r="U43" s="11" t="s">
        <v>286</v>
      </c>
      <c r="V43" s="12" t="s">
        <v>530</v>
      </c>
      <c r="W43" s="17">
        <f>IF(OR((L3_ownership="provider"),(L4_ownership="provider")),"Yes","Hidden by scope")</f>
      </c>
      <c r="X43" s="11" t="s">
        <v>14</v>
      </c>
    </row>
    <row r="44" ht="45" customHeight="1" spans="1:24" s="11" customFormat="1" x14ac:dyDescent="0.25">
      <c r="A44" s="11" t="s">
        <v>531</v>
      </c>
      <c r="B44" s="11" t="s">
        <v>313</v>
      </c>
      <c r="C44" s="11" t="s">
        <v>517</v>
      </c>
      <c r="D44" s="11" t="s">
        <v>474</v>
      </c>
      <c r="E44" s="11" t="s">
        <v>532</v>
      </c>
      <c r="F44" s="12" t="s">
        <v>533</v>
      </c>
      <c r="G44" s="11" t="b">
        <v>0</v>
      </c>
      <c r="H44" s="11" t="b">
        <v>1</v>
      </c>
      <c r="I44" s="11" t="b">
        <v>1</v>
      </c>
      <c r="J44" s="12" t="s">
        <v>534</v>
      </c>
      <c r="K44" s="13" t="s">
        <v>14</v>
      </c>
      <c r="L44" s="14" t="s">
        <v>14</v>
      </c>
      <c r="M44" s="14" t="s">
        <v>14</v>
      </c>
      <c r="N44" s="15" t="s">
        <v>535</v>
      </c>
      <c r="O44" s="11" t="s">
        <v>531</v>
      </c>
      <c r="R44" s="11">
        <v>3</v>
      </c>
      <c r="S44" s="16" t="s">
        <v>284</v>
      </c>
      <c r="T44" s="12" t="s">
        <v>536</v>
      </c>
      <c r="U44" s="11" t="s">
        <v>286</v>
      </c>
      <c r="V44" s="12" t="s">
        <v>537</v>
      </c>
      <c r="W44" s="17">
        <f>IF(OR((L3_ownership="provider"),(L4_ownership="provider")),"Yes","Hidden by scope")</f>
      </c>
      <c r="X44" s="11" t="s">
        <v>14</v>
      </c>
    </row>
    <row r="45" ht="45" customHeight="1" spans="1:24" s="11" customFormat="1" x14ac:dyDescent="0.25">
      <c r="A45" s="11" t="s">
        <v>538</v>
      </c>
      <c r="B45" s="11" t="s">
        <v>313</v>
      </c>
      <c r="C45" s="11" t="s">
        <v>517</v>
      </c>
      <c r="D45" s="11" t="s">
        <v>474</v>
      </c>
      <c r="E45" s="11" t="s">
        <v>539</v>
      </c>
      <c r="F45" s="12" t="s">
        <v>540</v>
      </c>
      <c r="G45" s="11" t="b">
        <v>0</v>
      </c>
      <c r="H45" s="11" t="b">
        <v>1</v>
      </c>
      <c r="I45" s="11" t="b">
        <v>1</v>
      </c>
      <c r="J45" s="12" t="s">
        <v>541</v>
      </c>
      <c r="K45" s="13" t="s">
        <v>14</v>
      </c>
      <c r="L45" s="14" t="s">
        <v>14</v>
      </c>
      <c r="M45" s="14" t="s">
        <v>14</v>
      </c>
      <c r="N45" s="15" t="s">
        <v>542</v>
      </c>
      <c r="O45" s="11" t="s">
        <v>538</v>
      </c>
      <c r="R45" s="11">
        <v>3</v>
      </c>
      <c r="S45" s="16" t="s">
        <v>284</v>
      </c>
      <c r="T45" s="12" t="s">
        <v>543</v>
      </c>
      <c r="U45" s="11" t="s">
        <v>286</v>
      </c>
      <c r="V45" s="12" t="s">
        <v>544</v>
      </c>
      <c r="W45" s="17">
        <f>IF(OR((L3_ownership="provider"),(L4_ownership="provider")),"Yes","Hidden by scope")</f>
      </c>
      <c r="X45" s="11" t="s">
        <v>14</v>
      </c>
    </row>
    <row r="46" ht="45" customHeight="1" spans="1:24" s="11" customFormat="1" x14ac:dyDescent="0.25">
      <c r="A46" s="11" t="s">
        <v>545</v>
      </c>
      <c r="B46" s="11" t="s">
        <v>313</v>
      </c>
      <c r="C46" s="11" t="s">
        <v>517</v>
      </c>
      <c r="D46" s="11" t="s">
        <v>474</v>
      </c>
      <c r="E46" s="11" t="s">
        <v>546</v>
      </c>
      <c r="F46" s="12" t="s">
        <v>547</v>
      </c>
      <c r="G46" s="11" t="b">
        <v>0</v>
      </c>
      <c r="H46" s="11" t="b">
        <v>1</v>
      </c>
      <c r="I46" s="11" t="b">
        <v>1</v>
      </c>
      <c r="J46" s="12" t="s">
        <v>548</v>
      </c>
      <c r="K46" s="13" t="s">
        <v>14</v>
      </c>
      <c r="L46" s="14" t="s">
        <v>14</v>
      </c>
      <c r="M46" s="14" t="s">
        <v>14</v>
      </c>
      <c r="N46" s="15" t="s">
        <v>549</v>
      </c>
      <c r="O46" s="11" t="s">
        <v>545</v>
      </c>
      <c r="R46" s="11">
        <v>3</v>
      </c>
      <c r="S46" s="16" t="s">
        <v>284</v>
      </c>
      <c r="T46" s="12" t="s">
        <v>550</v>
      </c>
      <c r="U46" s="11" t="s">
        <v>286</v>
      </c>
      <c r="V46" s="12" t="s">
        <v>551</v>
      </c>
      <c r="W46" s="17">
        <f>IF(OR((L3_ownership="provider"),(L4_ownership="provider")),"Yes","Hidden by scope")</f>
      </c>
      <c r="X46" s="11" t="s">
        <v>14</v>
      </c>
    </row>
    <row r="47" ht="60" customHeight="1" spans="1:24" s="11" customFormat="1" x14ac:dyDescent="0.25">
      <c r="A47" s="11" t="s">
        <v>552</v>
      </c>
      <c r="B47" s="11" t="s">
        <v>313</v>
      </c>
      <c r="C47" s="11" t="s">
        <v>277</v>
      </c>
      <c r="D47" s="11" t="s">
        <v>474</v>
      </c>
      <c r="E47" s="11" t="s">
        <v>553</v>
      </c>
      <c r="F47" s="12" t="s">
        <v>554</v>
      </c>
      <c r="G47" s="11" t="b">
        <v>1</v>
      </c>
      <c r="H47" s="11" t="b">
        <v>1</v>
      </c>
      <c r="I47" s="11" t="b">
        <v>1</v>
      </c>
      <c r="J47" s="12" t="s">
        <v>555</v>
      </c>
      <c r="K47" s="13" t="s">
        <v>14</v>
      </c>
      <c r="L47" s="14" t="s">
        <v>14</v>
      </c>
      <c r="M47" s="14" t="s">
        <v>14</v>
      </c>
      <c r="N47" s="15" t="s">
        <v>556</v>
      </c>
      <c r="O47" s="11" t="s">
        <v>552</v>
      </c>
      <c r="Q47" s="11">
        <v>2</v>
      </c>
      <c r="R47" s="11">
        <v>2</v>
      </c>
      <c r="S47" s="16" t="s">
        <v>284</v>
      </c>
      <c r="T47" s="12" t="s">
        <v>557</v>
      </c>
      <c r="U47" s="11" t="s">
        <v>286</v>
      </c>
      <c r="V47" s="12" t="s">
        <v>558</v>
      </c>
      <c r="W47" s="17">
        <f>IF(OR((L3_ownership="provider"),(L4_ownership="provider")),"Yes","Hidden by scope")</f>
      </c>
      <c r="X47" s="11" t="s">
        <v>14</v>
      </c>
    </row>
    <row r="48" ht="45" customHeight="1" spans="1:24" s="11" customFormat="1" x14ac:dyDescent="0.25">
      <c r="A48" s="11" t="s">
        <v>559</v>
      </c>
      <c r="B48" s="11" t="s">
        <v>313</v>
      </c>
      <c r="C48" s="11" t="s">
        <v>517</v>
      </c>
      <c r="D48" s="11" t="s">
        <v>474</v>
      </c>
      <c r="E48" s="11" t="s">
        <v>560</v>
      </c>
      <c r="F48" s="12" t="s">
        <v>561</v>
      </c>
      <c r="G48" s="11" t="b">
        <v>0</v>
      </c>
      <c r="H48" s="11" t="b">
        <v>1</v>
      </c>
      <c r="I48" s="11" t="b">
        <v>1</v>
      </c>
      <c r="J48" s="12" t="s">
        <v>562</v>
      </c>
      <c r="K48" s="13" t="s">
        <v>14</v>
      </c>
      <c r="L48" s="14" t="s">
        <v>14</v>
      </c>
      <c r="M48" s="14" t="s">
        <v>14</v>
      </c>
      <c r="N48" s="15" t="s">
        <v>563</v>
      </c>
      <c r="O48" s="11" t="s">
        <v>559</v>
      </c>
      <c r="R48" s="11">
        <v>3</v>
      </c>
      <c r="S48" s="16" t="s">
        <v>284</v>
      </c>
      <c r="T48" s="12" t="s">
        <v>564</v>
      </c>
      <c r="U48" s="11" t="s">
        <v>286</v>
      </c>
      <c r="V48" s="12" t="s">
        <v>565</v>
      </c>
      <c r="W48" s="17">
        <f>IF(OR((L3_ownership="provider"),(L4_ownership="provider")),"Yes","Hidden by scope")</f>
      </c>
      <c r="X48" s="11" t="s">
        <v>14</v>
      </c>
    </row>
    <row r="49" ht="30" customHeight="1" spans="1:24" s="11" customFormat="1" x14ac:dyDescent="0.25">
      <c r="A49" s="11" t="s">
        <v>566</v>
      </c>
      <c r="B49" s="11" t="s">
        <v>313</v>
      </c>
      <c r="C49" s="11" t="s">
        <v>517</v>
      </c>
      <c r="D49" s="11" t="s">
        <v>474</v>
      </c>
      <c r="E49" s="11" t="s">
        <v>567</v>
      </c>
      <c r="F49" s="12" t="s">
        <v>568</v>
      </c>
      <c r="G49" s="11" t="b">
        <v>0</v>
      </c>
      <c r="H49" s="11" t="b">
        <v>1</v>
      </c>
      <c r="I49" s="11" t="b">
        <v>1</v>
      </c>
      <c r="J49" s="12" t="s">
        <v>569</v>
      </c>
      <c r="K49" s="13" t="s">
        <v>14</v>
      </c>
      <c r="L49" s="14" t="s">
        <v>14</v>
      </c>
      <c r="M49" s="14" t="s">
        <v>14</v>
      </c>
      <c r="N49" s="15" t="s">
        <v>570</v>
      </c>
      <c r="O49" s="11" t="s">
        <v>566</v>
      </c>
      <c r="R49" s="11">
        <v>2</v>
      </c>
      <c r="S49" s="16" t="s">
        <v>284</v>
      </c>
      <c r="T49" s="12" t="s">
        <v>571</v>
      </c>
      <c r="U49" s="11" t="s">
        <v>286</v>
      </c>
      <c r="V49" s="12" t="s">
        <v>572</v>
      </c>
      <c r="W49" s="17">
        <f>IF(OR((L3_ownership="provider"),(L4_ownership="provider")),"Yes","Hidden by scope")</f>
      </c>
      <c r="X49" s="11" t="s">
        <v>14</v>
      </c>
    </row>
    <row r="50" ht="60" customHeight="1" spans="1:24" s="11" customFormat="1" x14ac:dyDescent="0.25">
      <c r="A50" s="11" t="s">
        <v>573</v>
      </c>
      <c r="B50" s="11" t="s">
        <v>313</v>
      </c>
      <c r="C50" s="11" t="s">
        <v>277</v>
      </c>
      <c r="D50" s="11" t="s">
        <v>474</v>
      </c>
      <c r="E50" s="11" t="s">
        <v>574</v>
      </c>
      <c r="F50" s="12" t="s">
        <v>575</v>
      </c>
      <c r="G50" s="11" t="b">
        <v>0</v>
      </c>
      <c r="H50" s="11" t="b">
        <v>1</v>
      </c>
      <c r="I50" s="11" t="b">
        <v>1</v>
      </c>
      <c r="J50" s="12" t="s">
        <v>576</v>
      </c>
      <c r="K50" s="13" t="s">
        <v>14</v>
      </c>
      <c r="L50" s="14" t="s">
        <v>14</v>
      </c>
      <c r="M50" s="14" t="s">
        <v>14</v>
      </c>
      <c r="N50" s="15" t="s">
        <v>577</v>
      </c>
      <c r="O50" s="11" t="s">
        <v>573</v>
      </c>
      <c r="Q50" s="11">
        <v>4</v>
      </c>
      <c r="R50" s="11">
        <v>4</v>
      </c>
      <c r="S50" s="16" t="s">
        <v>284</v>
      </c>
      <c r="T50" s="12" t="s">
        <v>578</v>
      </c>
      <c r="U50" s="11" t="s">
        <v>286</v>
      </c>
      <c r="V50" s="12" t="s">
        <v>579</v>
      </c>
      <c r="W50" s="17">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50" s="11" t="s">
        <v>14</v>
      </c>
    </row>
    <row r="51" ht="60" customHeight="1" spans="1:24" s="11" customFormat="1" x14ac:dyDescent="0.25">
      <c r="A51" s="11" t="s">
        <v>580</v>
      </c>
      <c r="B51" s="11" t="s">
        <v>313</v>
      </c>
      <c r="C51" s="11" t="s">
        <v>323</v>
      </c>
      <c r="D51" s="11" t="s">
        <v>474</v>
      </c>
      <c r="E51" s="11" t="s">
        <v>581</v>
      </c>
      <c r="F51" s="12" t="s">
        <v>582</v>
      </c>
      <c r="G51" s="11" t="b">
        <v>0</v>
      </c>
      <c r="H51" s="11" t="b">
        <v>0</v>
      </c>
      <c r="I51" s="11" t="b">
        <v>1</v>
      </c>
      <c r="J51" s="12" t="s">
        <v>583</v>
      </c>
      <c r="K51" s="13" t="s">
        <v>14</v>
      </c>
      <c r="L51" s="14" t="s">
        <v>14</v>
      </c>
      <c r="M51" s="14" t="s">
        <v>14</v>
      </c>
      <c r="N51" s="15" t="s">
        <v>584</v>
      </c>
      <c r="P51" s="11" t="s">
        <v>585</v>
      </c>
      <c r="Q51" s="11">
        <v>3</v>
      </c>
      <c r="R51" s="11">
        <v>3</v>
      </c>
      <c r="S51" s="16" t="s">
        <v>358</v>
      </c>
      <c r="T51" s="12" t="s">
        <v>586</v>
      </c>
      <c r="U51" s="11" t="s">
        <v>587</v>
      </c>
      <c r="V51" s="12" t="s">
        <v>588</v>
      </c>
      <c r="W51" s="17">
        <f>IF((L4_ownership="provider"),"Yes","Hidden by scope")</f>
      </c>
      <c r="X51" s="11" t="s">
        <v>14</v>
      </c>
    </row>
    <row r="52" ht="60" customHeight="1" spans="1:24" s="11" customFormat="1" x14ac:dyDescent="0.25">
      <c r="A52" s="11" t="s">
        <v>589</v>
      </c>
      <c r="B52" s="11" t="s">
        <v>313</v>
      </c>
      <c r="C52" s="11" t="s">
        <v>323</v>
      </c>
      <c r="D52" s="11" t="s">
        <v>474</v>
      </c>
      <c r="E52" s="11" t="s">
        <v>590</v>
      </c>
      <c r="F52" s="12" t="s">
        <v>591</v>
      </c>
      <c r="G52" s="11" t="b">
        <v>0</v>
      </c>
      <c r="H52" s="11" t="b">
        <v>0</v>
      </c>
      <c r="I52" s="11" t="b">
        <v>1</v>
      </c>
      <c r="J52" s="12" t="s">
        <v>592</v>
      </c>
      <c r="K52" s="13" t="s">
        <v>14</v>
      </c>
      <c r="L52" s="14" t="s">
        <v>14</v>
      </c>
      <c r="M52" s="14" t="s">
        <v>14</v>
      </c>
      <c r="N52" s="15" t="s">
        <v>593</v>
      </c>
      <c r="P52" s="11" t="s">
        <v>594</v>
      </c>
      <c r="Q52" s="11">
        <v>2</v>
      </c>
      <c r="R52" s="11">
        <v>2</v>
      </c>
      <c r="S52" s="16" t="s">
        <v>358</v>
      </c>
      <c r="T52" s="12" t="s">
        <v>595</v>
      </c>
      <c r="U52" s="11" t="s">
        <v>587</v>
      </c>
      <c r="V52" s="12" t="s">
        <v>596</v>
      </c>
      <c r="W52" s="17">
        <f>IF((L4_ownership="provider"),"Yes","Hidden by scope")</f>
      </c>
      <c r="X52" s="11" t="s">
        <v>14</v>
      </c>
    </row>
    <row r="53" ht="60" customHeight="1" spans="1:24" s="11" customFormat="1" x14ac:dyDescent="0.25">
      <c r="A53" s="11" t="s">
        <v>597</v>
      </c>
      <c r="B53" s="11" t="s">
        <v>313</v>
      </c>
      <c r="C53" s="11" t="s">
        <v>323</v>
      </c>
      <c r="D53" s="11" t="s">
        <v>474</v>
      </c>
      <c r="E53" s="11" t="s">
        <v>598</v>
      </c>
      <c r="F53" s="12" t="s">
        <v>599</v>
      </c>
      <c r="G53" s="11" t="b">
        <v>0</v>
      </c>
      <c r="H53" s="11" t="b">
        <v>0</v>
      </c>
      <c r="I53" s="11" t="b">
        <v>1</v>
      </c>
      <c r="J53" s="12" t="s">
        <v>600</v>
      </c>
      <c r="K53" s="13" t="s">
        <v>14</v>
      </c>
      <c r="L53" s="14" t="s">
        <v>14</v>
      </c>
      <c r="M53" s="14" t="s">
        <v>14</v>
      </c>
      <c r="N53" s="15" t="s">
        <v>601</v>
      </c>
      <c r="P53" s="11" t="s">
        <v>602</v>
      </c>
      <c r="Q53" s="11">
        <v>3</v>
      </c>
      <c r="R53" s="11">
        <v>3</v>
      </c>
      <c r="S53" s="16" t="s">
        <v>328</v>
      </c>
      <c r="T53" s="12" t="s">
        <v>602</v>
      </c>
      <c r="U53" s="11" t="s">
        <v>587</v>
      </c>
      <c r="V53" s="12" t="s">
        <v>603</v>
      </c>
      <c r="W53" s="17">
        <f>IF((L4_ownership="provider"),"Yes","Hidden by scope")</f>
      </c>
      <c r="X53" s="11" t="s">
        <v>14</v>
      </c>
    </row>
    <row r="54" ht="60" customHeight="1" spans="1:24" s="11" customFormat="1" x14ac:dyDescent="0.25">
      <c r="A54" s="11" t="s">
        <v>604</v>
      </c>
      <c r="B54" s="11" t="s">
        <v>313</v>
      </c>
      <c r="C54" s="11" t="s">
        <v>323</v>
      </c>
      <c r="D54" s="11" t="s">
        <v>474</v>
      </c>
      <c r="E54" s="11" t="s">
        <v>605</v>
      </c>
      <c r="F54" s="12" t="s">
        <v>606</v>
      </c>
      <c r="G54" s="11" t="b">
        <v>0</v>
      </c>
      <c r="H54" s="11" t="b">
        <v>0</v>
      </c>
      <c r="I54" s="11" t="b">
        <v>0</v>
      </c>
      <c r="J54" s="12" t="s">
        <v>14</v>
      </c>
      <c r="K54" s="13" t="s">
        <v>14</v>
      </c>
      <c r="L54" s="14" t="s">
        <v>14</v>
      </c>
      <c r="M54" s="14" t="s">
        <v>14</v>
      </c>
      <c r="N54" s="15" t="s">
        <v>607</v>
      </c>
      <c r="S54" s="16" t="s">
        <v>358</v>
      </c>
      <c r="T54" s="12" t="s">
        <v>608</v>
      </c>
      <c r="U54" s="11" t="s">
        <v>286</v>
      </c>
      <c r="V54" s="12" t="s">
        <v>609</v>
      </c>
      <c r="W54" s="17">
        <f>IF(OR((L3_ownership="provider"),(L4_ownership="provider")),"Yes","Hidden by scope")</f>
      </c>
      <c r="X54" s="11" t="s">
        <v>14</v>
      </c>
    </row>
    <row r="55" ht="60" customHeight="1" spans="1:24" s="11" customFormat="1" x14ac:dyDescent="0.25">
      <c r="A55" s="11" t="s">
        <v>610</v>
      </c>
      <c r="B55" s="11" t="s">
        <v>313</v>
      </c>
      <c r="C55" s="11" t="s">
        <v>323</v>
      </c>
      <c r="D55" s="11" t="s">
        <v>474</v>
      </c>
      <c r="E55" s="11" t="s">
        <v>611</v>
      </c>
      <c r="F55" s="12" t="s">
        <v>612</v>
      </c>
      <c r="G55" s="11" t="b">
        <v>0</v>
      </c>
      <c r="H55" s="11" t="b">
        <v>0</v>
      </c>
      <c r="I55" s="11" t="b">
        <v>1</v>
      </c>
      <c r="J55" s="12" t="s">
        <v>613</v>
      </c>
      <c r="K55" s="13" t="s">
        <v>14</v>
      </c>
      <c r="L55" s="14" t="s">
        <v>14</v>
      </c>
      <c r="M55" s="14" t="s">
        <v>14</v>
      </c>
      <c r="N55" s="15" t="s">
        <v>614</v>
      </c>
      <c r="P55" s="11" t="s">
        <v>615</v>
      </c>
      <c r="Q55" s="11">
        <v>3</v>
      </c>
      <c r="R55" s="11">
        <v>3</v>
      </c>
      <c r="S55" s="16" t="s">
        <v>328</v>
      </c>
      <c r="T55" s="12" t="s">
        <v>615</v>
      </c>
      <c r="U55" s="11" t="s">
        <v>587</v>
      </c>
      <c r="V55" s="12" t="s">
        <v>616</v>
      </c>
      <c r="W55" s="17">
        <f>IF((L4_ownership="provider"),"Yes","Hidden by scope")</f>
      </c>
      <c r="X55" s="11" t="s">
        <v>14</v>
      </c>
    </row>
    <row r="56" ht="60" customHeight="1" spans="1:24" s="11" customFormat="1" x14ac:dyDescent="0.25">
      <c r="A56" s="11" t="s">
        <v>617</v>
      </c>
      <c r="B56" s="11" t="s">
        <v>313</v>
      </c>
      <c r="C56" s="11" t="s">
        <v>323</v>
      </c>
      <c r="D56" s="11" t="s">
        <v>474</v>
      </c>
      <c r="E56" s="11" t="s">
        <v>618</v>
      </c>
      <c r="F56" s="12" t="s">
        <v>619</v>
      </c>
      <c r="G56" s="11" t="b">
        <v>1</v>
      </c>
      <c r="H56" s="11" t="b">
        <v>0</v>
      </c>
      <c r="I56" s="11" t="b">
        <v>1</v>
      </c>
      <c r="J56" s="12" t="s">
        <v>620</v>
      </c>
      <c r="K56" s="13" t="s">
        <v>14</v>
      </c>
      <c r="L56" s="14" t="s">
        <v>14</v>
      </c>
      <c r="M56" s="14" t="s">
        <v>14</v>
      </c>
      <c r="N56" s="15" t="s">
        <v>621</v>
      </c>
      <c r="Q56" s="11">
        <v>2</v>
      </c>
      <c r="R56" s="11">
        <v>2</v>
      </c>
      <c r="S56" s="16" t="s">
        <v>328</v>
      </c>
      <c r="T56" s="12" t="s">
        <v>622</v>
      </c>
      <c r="U56" s="11" t="s">
        <v>286</v>
      </c>
      <c r="V56" s="12" t="s">
        <v>623</v>
      </c>
      <c r="W56" s="17">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56" s="11" t="s">
        <v>14</v>
      </c>
    </row>
    <row r="57" ht="60" customHeight="1" spans="1:24" s="11" customFormat="1" x14ac:dyDescent="0.25">
      <c r="A57" s="11" t="s">
        <v>624</v>
      </c>
      <c r="B57" s="11" t="s">
        <v>313</v>
      </c>
      <c r="C57" s="11" t="s">
        <v>323</v>
      </c>
      <c r="D57" s="11" t="s">
        <v>474</v>
      </c>
      <c r="E57" s="11" t="s">
        <v>625</v>
      </c>
      <c r="F57" s="12" t="s">
        <v>626</v>
      </c>
      <c r="G57" s="11" t="b">
        <v>0</v>
      </c>
      <c r="H57" s="11" t="b">
        <v>0</v>
      </c>
      <c r="I57" s="11" t="b">
        <v>0</v>
      </c>
      <c r="J57" s="12" t="s">
        <v>14</v>
      </c>
      <c r="K57" s="13" t="s">
        <v>14</v>
      </c>
      <c r="L57" s="14" t="s">
        <v>14</v>
      </c>
      <c r="M57" s="14" t="s">
        <v>14</v>
      </c>
      <c r="N57" s="15" t="s">
        <v>627</v>
      </c>
      <c r="S57" s="16" t="s">
        <v>358</v>
      </c>
      <c r="T57" s="12" t="s">
        <v>628</v>
      </c>
      <c r="U57" s="11" t="s">
        <v>286</v>
      </c>
      <c r="V57" s="12" t="s">
        <v>629</v>
      </c>
      <c r="W57" s="17">
        <f>IF(OR((L3_ownership="provider"),(L4_ownership="provider")),"Yes","Hidden by scope")</f>
      </c>
      <c r="X57" s="11" t="s">
        <v>14</v>
      </c>
    </row>
    <row r="58" ht="60" customHeight="1" spans="1:24" s="18" customFormat="1" x14ac:dyDescent="0.25">
      <c r="A58" s="18" t="s">
        <v>630</v>
      </c>
      <c r="B58" s="18" t="s">
        <v>276</v>
      </c>
      <c r="C58" s="18" t="s">
        <v>277</v>
      </c>
      <c r="D58" s="18" t="s">
        <v>631</v>
      </c>
      <c r="E58" s="18" t="s">
        <v>632</v>
      </c>
      <c r="F58" s="19" t="s">
        <v>633</v>
      </c>
      <c r="G58" s="18" t="b">
        <v>1</v>
      </c>
      <c r="H58" s="18" t="b">
        <v>1</v>
      </c>
      <c r="I58" s="18" t="b">
        <v>1</v>
      </c>
      <c r="J58" s="19" t="s">
        <v>634</v>
      </c>
      <c r="K58" s="20" t="s">
        <v>14</v>
      </c>
      <c r="L58" s="21" t="s">
        <v>14</v>
      </c>
      <c r="M58" s="21" t="s">
        <v>14</v>
      </c>
      <c r="N58" s="22" t="s">
        <v>635</v>
      </c>
      <c r="O58" s="18" t="s">
        <v>636</v>
      </c>
      <c r="Q58" s="18">
        <v>2</v>
      </c>
      <c r="R58" s="18">
        <v>2</v>
      </c>
      <c r="S58" s="23" t="s">
        <v>284</v>
      </c>
      <c r="T58" s="19" t="s">
        <v>637</v>
      </c>
      <c r="U58" s="18" t="s">
        <v>286</v>
      </c>
      <c r="V58" s="19" t="s">
        <v>638</v>
      </c>
      <c r="W58" s="24">
        <f>IF(OR((L5_operation="local_si"),(L5_operation="foreign_vendor"),(L5_operation="provider")),"Yes","Hidden by scope")</f>
      </c>
      <c r="X58" s="25" t="s">
        <v>639</v>
      </c>
    </row>
    <row r="59" ht="60" customHeight="1" spans="1:24" s="18" customFormat="1" x14ac:dyDescent="0.25">
      <c r="A59" s="18" t="s">
        <v>630</v>
      </c>
      <c r="B59" s="18" t="s">
        <v>289</v>
      </c>
      <c r="C59" s="18" t="s">
        <v>277</v>
      </c>
      <c r="D59" s="18" t="s">
        <v>631</v>
      </c>
      <c r="E59" s="18" t="s">
        <v>632</v>
      </c>
      <c r="F59" s="19" t="s">
        <v>640</v>
      </c>
      <c r="G59" s="18" t="b">
        <v>1</v>
      </c>
      <c r="H59" s="18" t="b">
        <v>1</v>
      </c>
      <c r="I59" s="18" t="b">
        <v>1</v>
      </c>
      <c r="J59" s="19" t="s">
        <v>634</v>
      </c>
      <c r="K59" s="20" t="s">
        <v>14</v>
      </c>
      <c r="L59" s="21" t="s">
        <v>14</v>
      </c>
      <c r="M59" s="21" t="s">
        <v>14</v>
      </c>
      <c r="N59" s="22" t="s">
        <v>635</v>
      </c>
      <c r="O59" s="18" t="s">
        <v>641</v>
      </c>
      <c r="Q59" s="18">
        <v>2</v>
      </c>
      <c r="R59" s="18">
        <v>2</v>
      </c>
      <c r="S59" s="23" t="s">
        <v>284</v>
      </c>
      <c r="T59" s="19" t="s">
        <v>637</v>
      </c>
      <c r="U59" s="18" t="s">
        <v>286</v>
      </c>
      <c r="V59" s="19" t="s">
        <v>638</v>
      </c>
      <c r="W59" s="24">
        <f>IF(OR((L5_operation="local_si"),(L5_operation="foreign_vendor"),(L5_operation="provider")),"Yes","Hidden by scope")</f>
      </c>
      <c r="X59" s="25" t="s">
        <v>639</v>
      </c>
    </row>
    <row r="60" ht="45" customHeight="1" spans="1:24" s="18" customFormat="1" x14ac:dyDescent="0.25">
      <c r="A60" s="18" t="s">
        <v>642</v>
      </c>
      <c r="B60" s="18" t="s">
        <v>322</v>
      </c>
      <c r="C60" s="18" t="s">
        <v>517</v>
      </c>
      <c r="D60" s="18" t="s">
        <v>631</v>
      </c>
      <c r="E60" s="18" t="s">
        <v>643</v>
      </c>
      <c r="F60" s="19" t="s">
        <v>644</v>
      </c>
      <c r="G60" s="18" t="b">
        <v>0</v>
      </c>
      <c r="H60" s="18" t="b">
        <v>1</v>
      </c>
      <c r="I60" s="18" t="b">
        <v>1</v>
      </c>
      <c r="J60" s="19" t="s">
        <v>645</v>
      </c>
      <c r="K60" s="20" t="s">
        <v>14</v>
      </c>
      <c r="L60" s="21" t="s">
        <v>14</v>
      </c>
      <c r="M60" s="21" t="s">
        <v>14</v>
      </c>
      <c r="N60" s="22" t="s">
        <v>646</v>
      </c>
      <c r="O60" s="18" t="s">
        <v>642</v>
      </c>
      <c r="R60" s="18">
        <v>4</v>
      </c>
      <c r="S60" s="23" t="s">
        <v>284</v>
      </c>
      <c r="T60" s="19" t="s">
        <v>647</v>
      </c>
      <c r="U60" s="18" t="s">
        <v>286</v>
      </c>
      <c r="V60" s="19" t="s">
        <v>648</v>
      </c>
      <c r="W60" s="24">
        <f>IF(OR((L5_operation="local_si"),(L5_operation="foreign_vendor"),(L5_operation="provider")),"Yes","Hidden by scope")</f>
      </c>
      <c r="X60" s="18" t="s">
        <v>14</v>
      </c>
    </row>
    <row r="61" ht="60" customHeight="1" spans="1:24" s="18" customFormat="1" x14ac:dyDescent="0.25">
      <c r="A61" s="18" t="s">
        <v>642</v>
      </c>
      <c r="B61" s="18" t="s">
        <v>361</v>
      </c>
      <c r="C61" s="18" t="s">
        <v>517</v>
      </c>
      <c r="D61" s="18" t="s">
        <v>631</v>
      </c>
      <c r="E61" s="18" t="s">
        <v>649</v>
      </c>
      <c r="F61" s="19" t="s">
        <v>650</v>
      </c>
      <c r="G61" s="18" t="b">
        <v>0</v>
      </c>
      <c r="H61" s="18" t="b">
        <v>1</v>
      </c>
      <c r="I61" s="18" t="b">
        <v>1</v>
      </c>
      <c r="J61" s="19" t="s">
        <v>645</v>
      </c>
      <c r="K61" s="20" t="s">
        <v>14</v>
      </c>
      <c r="L61" s="21" t="s">
        <v>14</v>
      </c>
      <c r="M61" s="21" t="s">
        <v>14</v>
      </c>
      <c r="N61" s="22" t="s">
        <v>646</v>
      </c>
      <c r="O61" s="18" t="s">
        <v>642</v>
      </c>
      <c r="R61" s="18">
        <v>4</v>
      </c>
      <c r="S61" s="23" t="s">
        <v>284</v>
      </c>
      <c r="T61" s="19" t="s">
        <v>647</v>
      </c>
      <c r="U61" s="18" t="s">
        <v>286</v>
      </c>
      <c r="V61" s="19" t="s">
        <v>648</v>
      </c>
      <c r="W61" s="24">
        <f>IF(OR((L5_operation="local_si"),(L5_operation="foreign_vendor"),(L5_operation="provider")),"Yes","Hidden by scope")</f>
      </c>
      <c r="X61" s="18" t="s">
        <v>14</v>
      </c>
    </row>
    <row r="62" ht="60" customHeight="1" spans="1:24" s="18" customFormat="1" x14ac:dyDescent="0.25">
      <c r="A62" s="18" t="s">
        <v>651</v>
      </c>
      <c r="B62" s="18" t="s">
        <v>313</v>
      </c>
      <c r="C62" s="18" t="s">
        <v>323</v>
      </c>
      <c r="D62" s="18" t="s">
        <v>631</v>
      </c>
      <c r="E62" s="18" t="s">
        <v>652</v>
      </c>
      <c r="F62" s="19" t="s">
        <v>653</v>
      </c>
      <c r="G62" s="18" t="b">
        <v>0</v>
      </c>
      <c r="H62" s="18" t="b">
        <v>0</v>
      </c>
      <c r="I62" s="18" t="b">
        <v>1</v>
      </c>
      <c r="J62" s="19" t="s">
        <v>654</v>
      </c>
      <c r="K62" s="20" t="s">
        <v>14</v>
      </c>
      <c r="L62" s="21" t="s">
        <v>14</v>
      </c>
      <c r="M62" s="21" t="s">
        <v>14</v>
      </c>
      <c r="N62" s="22" t="s">
        <v>328</v>
      </c>
      <c r="S62" s="23" t="s">
        <v>328</v>
      </c>
      <c r="T62" s="19" t="s">
        <v>14</v>
      </c>
      <c r="U62" s="18" t="s">
        <v>425</v>
      </c>
      <c r="V62" s="19" t="s">
        <v>426</v>
      </c>
      <c r="W62" s="24">
        <f>IF(OR((L5_operation="local_si"),(L5_operation="foreign_vendor"),(L5_operation="provider")),"Yes","Hidden by scope")</f>
      </c>
      <c r="X62" s="18" t="s">
        <v>14</v>
      </c>
    </row>
    <row r="63" ht="60" customHeight="1" spans="1:24" s="18" customFormat="1" x14ac:dyDescent="0.25">
      <c r="A63" s="18" t="s">
        <v>655</v>
      </c>
      <c r="B63" s="18" t="s">
        <v>276</v>
      </c>
      <c r="C63" s="18" t="s">
        <v>277</v>
      </c>
      <c r="D63" s="18" t="s">
        <v>631</v>
      </c>
      <c r="E63" s="18" t="s">
        <v>656</v>
      </c>
      <c r="F63" s="19" t="s">
        <v>657</v>
      </c>
      <c r="G63" s="18" t="b">
        <v>0</v>
      </c>
      <c r="H63" s="18" t="b">
        <v>1</v>
      </c>
      <c r="I63" s="18" t="b">
        <v>1</v>
      </c>
      <c r="J63" s="19" t="s">
        <v>658</v>
      </c>
      <c r="K63" s="20" t="s">
        <v>14</v>
      </c>
      <c r="L63" s="21" t="s">
        <v>14</v>
      </c>
      <c r="M63" s="21" t="s">
        <v>14</v>
      </c>
      <c r="N63" s="22" t="s">
        <v>659</v>
      </c>
      <c r="O63" s="18" t="s">
        <v>660</v>
      </c>
      <c r="Q63" s="18">
        <v>2</v>
      </c>
      <c r="R63" s="18">
        <v>2</v>
      </c>
      <c r="S63" s="23" t="s">
        <v>284</v>
      </c>
      <c r="T63" s="19" t="s">
        <v>661</v>
      </c>
      <c r="U63" s="18" t="s">
        <v>286</v>
      </c>
      <c r="V63" s="19" t="s">
        <v>662</v>
      </c>
      <c r="W63" s="24">
        <f>IF(OR((L5_operation="local_si"),(L5_operation="foreign_vendor"),(L5_operation="provider")),"Yes","Hidden by scope")</f>
      </c>
      <c r="X63" s="25" t="s">
        <v>663</v>
      </c>
    </row>
    <row r="64" ht="60" customHeight="1" spans="1:24" s="18" customFormat="1" x14ac:dyDescent="0.25">
      <c r="A64" s="18" t="s">
        <v>655</v>
      </c>
      <c r="B64" s="18" t="s">
        <v>289</v>
      </c>
      <c r="C64" s="18" t="s">
        <v>277</v>
      </c>
      <c r="D64" s="18" t="s">
        <v>631</v>
      </c>
      <c r="E64" s="18" t="s">
        <v>656</v>
      </c>
      <c r="F64" s="19" t="s">
        <v>664</v>
      </c>
      <c r="G64" s="18" t="b">
        <v>0</v>
      </c>
      <c r="H64" s="18" t="b">
        <v>1</v>
      </c>
      <c r="I64" s="18" t="b">
        <v>1</v>
      </c>
      <c r="J64" s="19" t="s">
        <v>658</v>
      </c>
      <c r="K64" s="20" t="s">
        <v>14</v>
      </c>
      <c r="L64" s="21" t="s">
        <v>14</v>
      </c>
      <c r="M64" s="21" t="s">
        <v>14</v>
      </c>
      <c r="N64" s="22" t="s">
        <v>659</v>
      </c>
      <c r="O64" s="18" t="s">
        <v>665</v>
      </c>
      <c r="Q64" s="18">
        <v>2</v>
      </c>
      <c r="R64" s="18">
        <v>2</v>
      </c>
      <c r="S64" s="23" t="s">
        <v>284</v>
      </c>
      <c r="T64" s="19" t="s">
        <v>661</v>
      </c>
      <c r="U64" s="18" t="s">
        <v>286</v>
      </c>
      <c r="V64" s="19" t="s">
        <v>662</v>
      </c>
      <c r="W64" s="24">
        <f>IF(OR((L5_operation="local_si"),(L5_operation="foreign_vendor"),(L5_operation="provider")),"Yes","Hidden by scope")</f>
      </c>
      <c r="X64" s="25" t="s">
        <v>663</v>
      </c>
    </row>
    <row r="65" ht="60" customHeight="1" spans="1:24" s="18" customFormat="1" x14ac:dyDescent="0.25">
      <c r="A65" s="18" t="s">
        <v>666</v>
      </c>
      <c r="B65" s="18" t="s">
        <v>313</v>
      </c>
      <c r="C65" s="18" t="s">
        <v>277</v>
      </c>
      <c r="D65" s="18" t="s">
        <v>631</v>
      </c>
      <c r="E65" s="18" t="s">
        <v>667</v>
      </c>
      <c r="F65" s="19" t="s">
        <v>668</v>
      </c>
      <c r="G65" s="18" t="b">
        <v>0</v>
      </c>
      <c r="H65" s="18" t="b">
        <v>1</v>
      </c>
      <c r="I65" s="18" t="b">
        <v>1</v>
      </c>
      <c r="J65" s="19" t="s">
        <v>669</v>
      </c>
      <c r="K65" s="20" t="s">
        <v>14</v>
      </c>
      <c r="L65" s="21" t="s">
        <v>14</v>
      </c>
      <c r="M65" s="21" t="s">
        <v>14</v>
      </c>
      <c r="N65" s="22" t="s">
        <v>670</v>
      </c>
      <c r="O65" s="18" t="s">
        <v>671</v>
      </c>
      <c r="Q65" s="18">
        <v>2</v>
      </c>
      <c r="R65" s="18">
        <v>2</v>
      </c>
      <c r="S65" s="23" t="s">
        <v>284</v>
      </c>
      <c r="T65" s="19" t="s">
        <v>672</v>
      </c>
      <c r="U65" s="18" t="s">
        <v>286</v>
      </c>
      <c r="V65" s="19" t="s">
        <v>673</v>
      </c>
      <c r="W65" s="24" t="s">
        <v>288</v>
      </c>
      <c r="X65" s="18" t="s">
        <v>14</v>
      </c>
    </row>
    <row r="66" ht="45" customHeight="1" spans="1:24" s="18" customFormat="1" x14ac:dyDescent="0.25">
      <c r="A66" s="18" t="s">
        <v>674</v>
      </c>
      <c r="B66" s="18" t="s">
        <v>313</v>
      </c>
      <c r="C66" s="18" t="s">
        <v>517</v>
      </c>
      <c r="D66" s="18" t="s">
        <v>631</v>
      </c>
      <c r="E66" s="18" t="s">
        <v>675</v>
      </c>
      <c r="F66" s="19" t="s">
        <v>676</v>
      </c>
      <c r="G66" s="18" t="b">
        <v>0</v>
      </c>
      <c r="H66" s="18" t="b">
        <v>1</v>
      </c>
      <c r="I66" s="18" t="b">
        <v>1</v>
      </c>
      <c r="J66" s="19" t="s">
        <v>677</v>
      </c>
      <c r="K66" s="20" t="s">
        <v>14</v>
      </c>
      <c r="L66" s="21" t="s">
        <v>14</v>
      </c>
      <c r="M66" s="21" t="s">
        <v>14</v>
      </c>
      <c r="N66" s="22" t="s">
        <v>678</v>
      </c>
      <c r="O66" s="18" t="s">
        <v>674</v>
      </c>
      <c r="R66" s="18">
        <v>3</v>
      </c>
      <c r="S66" s="23" t="s">
        <v>284</v>
      </c>
      <c r="T66" s="19" t="s">
        <v>679</v>
      </c>
      <c r="U66" s="18" t="s">
        <v>286</v>
      </c>
      <c r="V66" s="19" t="s">
        <v>680</v>
      </c>
      <c r="W66" s="24" t="s">
        <v>288</v>
      </c>
      <c r="X66" s="18" t="s">
        <v>14</v>
      </c>
    </row>
    <row r="67" ht="60" customHeight="1" spans="1:24" s="18" customFormat="1" x14ac:dyDescent="0.25">
      <c r="A67" s="18" t="s">
        <v>681</v>
      </c>
      <c r="B67" s="18" t="s">
        <v>313</v>
      </c>
      <c r="C67" s="18" t="s">
        <v>323</v>
      </c>
      <c r="D67" s="18" t="s">
        <v>631</v>
      </c>
      <c r="E67" s="18" t="s">
        <v>682</v>
      </c>
      <c r="F67" s="19" t="s">
        <v>683</v>
      </c>
      <c r="G67" s="18" t="b">
        <v>0</v>
      </c>
      <c r="H67" s="18" t="b">
        <v>0</v>
      </c>
      <c r="I67" s="18" t="b">
        <v>1</v>
      </c>
      <c r="J67" s="19" t="s">
        <v>684</v>
      </c>
      <c r="K67" s="20" t="s">
        <v>14</v>
      </c>
      <c r="L67" s="21" t="s">
        <v>14</v>
      </c>
      <c r="M67" s="21" t="s">
        <v>14</v>
      </c>
      <c r="N67" s="22" t="s">
        <v>328</v>
      </c>
      <c r="S67" s="23" t="s">
        <v>328</v>
      </c>
      <c r="T67" s="19" t="s">
        <v>14</v>
      </c>
      <c r="U67" s="18" t="s">
        <v>425</v>
      </c>
      <c r="V67" s="19" t="s">
        <v>426</v>
      </c>
      <c r="W67" s="24" t="s">
        <v>288</v>
      </c>
      <c r="X67" s="18" t="s">
        <v>14</v>
      </c>
    </row>
    <row r="68" ht="60" customHeight="1" spans="1:24" s="18" customFormat="1" x14ac:dyDescent="0.25">
      <c r="A68" s="18" t="s">
        <v>685</v>
      </c>
      <c r="B68" s="18" t="s">
        <v>276</v>
      </c>
      <c r="C68" s="18" t="s">
        <v>277</v>
      </c>
      <c r="D68" s="18" t="s">
        <v>631</v>
      </c>
      <c r="E68" s="18" t="s">
        <v>686</v>
      </c>
      <c r="F68" s="19" t="s">
        <v>687</v>
      </c>
      <c r="G68" s="18" t="b">
        <v>1</v>
      </c>
      <c r="H68" s="18" t="b">
        <v>1</v>
      </c>
      <c r="I68" s="18" t="b">
        <v>1</v>
      </c>
      <c r="J68" s="19" t="s">
        <v>688</v>
      </c>
      <c r="K68" s="20" t="s">
        <v>14</v>
      </c>
      <c r="L68" s="21" t="s">
        <v>14</v>
      </c>
      <c r="M68" s="21" t="s">
        <v>14</v>
      </c>
      <c r="N68" s="22" t="s">
        <v>689</v>
      </c>
      <c r="O68" s="18" t="s">
        <v>690</v>
      </c>
      <c r="Q68" s="18">
        <v>2</v>
      </c>
      <c r="R68" s="18">
        <v>2</v>
      </c>
      <c r="S68" s="23" t="s">
        <v>284</v>
      </c>
      <c r="T68" s="19" t="s">
        <v>691</v>
      </c>
      <c r="U68" s="18" t="s">
        <v>286</v>
      </c>
      <c r="V68" s="19" t="s">
        <v>692</v>
      </c>
      <c r="W68" s="24">
        <f>IF(OR(OR((L5_operation="local_si"),(L5_operation="foreign_vendor"),(L5_operation="provider")),OR((L5_location="regional_treaty"),(L5_location="trusted_third"),(L5_location="foreign"),(L5_location="unknown"))),"Yes","Hidden by scope")</f>
      </c>
      <c r="X68" s="25" t="s">
        <v>693</v>
      </c>
    </row>
    <row r="69" ht="60" customHeight="1" spans="1:24" s="18" customFormat="1" x14ac:dyDescent="0.25">
      <c r="A69" s="18" t="s">
        <v>685</v>
      </c>
      <c r="B69" s="18" t="s">
        <v>289</v>
      </c>
      <c r="C69" s="18" t="s">
        <v>277</v>
      </c>
      <c r="D69" s="18" t="s">
        <v>631</v>
      </c>
      <c r="E69" s="18" t="s">
        <v>686</v>
      </c>
      <c r="F69" s="19" t="s">
        <v>694</v>
      </c>
      <c r="G69" s="18" t="b">
        <v>1</v>
      </c>
      <c r="H69" s="18" t="b">
        <v>1</v>
      </c>
      <c r="I69" s="18" t="b">
        <v>1</v>
      </c>
      <c r="J69" s="19" t="s">
        <v>688</v>
      </c>
      <c r="K69" s="20" t="s">
        <v>14</v>
      </c>
      <c r="L69" s="21" t="s">
        <v>14</v>
      </c>
      <c r="M69" s="21" t="s">
        <v>14</v>
      </c>
      <c r="N69" s="22" t="s">
        <v>689</v>
      </c>
      <c r="O69" s="18" t="s">
        <v>695</v>
      </c>
      <c r="Q69" s="18">
        <v>2</v>
      </c>
      <c r="R69" s="18">
        <v>2</v>
      </c>
      <c r="S69" s="23" t="s">
        <v>284</v>
      </c>
      <c r="T69" s="19" t="s">
        <v>691</v>
      </c>
      <c r="U69" s="18" t="s">
        <v>286</v>
      </c>
      <c r="V69" s="19" t="s">
        <v>692</v>
      </c>
      <c r="W69" s="24">
        <f>IF(OR(OR((L5_operation="local_si"),(L5_operation="foreign_vendor"),(L5_operation="provider")),OR((L5_location="regional_treaty"),(L5_location="trusted_third"),(L5_location="foreign"),(L5_location="unknown"))),"Yes","Hidden by scope")</f>
      </c>
      <c r="X69" s="25" t="s">
        <v>693</v>
      </c>
    </row>
    <row r="70" ht="60" customHeight="1" spans="1:24" s="18" customFormat="1" x14ac:dyDescent="0.25">
      <c r="A70" s="18" t="s">
        <v>696</v>
      </c>
      <c r="B70" s="18" t="s">
        <v>313</v>
      </c>
      <c r="C70" s="18" t="s">
        <v>277</v>
      </c>
      <c r="D70" s="18" t="s">
        <v>631</v>
      </c>
      <c r="E70" s="18" t="s">
        <v>697</v>
      </c>
      <c r="F70" s="19" t="s">
        <v>698</v>
      </c>
      <c r="G70" s="18" t="b">
        <v>0</v>
      </c>
      <c r="H70" s="18" t="b">
        <v>1</v>
      </c>
      <c r="I70" s="18" t="b">
        <v>1</v>
      </c>
      <c r="J70" s="19" t="s">
        <v>699</v>
      </c>
      <c r="K70" s="20" t="s">
        <v>14</v>
      </c>
      <c r="L70" s="21" t="s">
        <v>14</v>
      </c>
      <c r="M70" s="21" t="s">
        <v>14</v>
      </c>
      <c r="N70" s="22" t="s">
        <v>700</v>
      </c>
      <c r="O70" s="18" t="s">
        <v>701</v>
      </c>
      <c r="Q70" s="18">
        <v>2</v>
      </c>
      <c r="R70" s="18">
        <v>2</v>
      </c>
      <c r="S70" s="23" t="s">
        <v>284</v>
      </c>
      <c r="T70" s="19" t="s">
        <v>702</v>
      </c>
      <c r="U70" s="18" t="s">
        <v>286</v>
      </c>
      <c r="V70" s="19" t="s">
        <v>703</v>
      </c>
      <c r="W70" s="24">
        <f>IF((L3_ownership="provider"),"Yes","Hidden by scope")</f>
      </c>
      <c r="X70" s="18" t="s">
        <v>14</v>
      </c>
    </row>
    <row r="71" ht="45" customHeight="1" spans="1:24" s="18" customFormat="1" x14ac:dyDescent="0.25">
      <c r="A71" s="18" t="s">
        <v>704</v>
      </c>
      <c r="B71" s="18" t="s">
        <v>313</v>
      </c>
      <c r="C71" s="18" t="s">
        <v>517</v>
      </c>
      <c r="D71" s="18" t="s">
        <v>631</v>
      </c>
      <c r="E71" s="18" t="s">
        <v>705</v>
      </c>
      <c r="F71" s="19" t="s">
        <v>706</v>
      </c>
      <c r="G71" s="18" t="b">
        <v>0</v>
      </c>
      <c r="H71" s="18" t="b">
        <v>1</v>
      </c>
      <c r="I71" s="18" t="b">
        <v>1</v>
      </c>
      <c r="J71" s="19" t="s">
        <v>707</v>
      </c>
      <c r="K71" s="20" t="s">
        <v>14</v>
      </c>
      <c r="L71" s="21" t="s">
        <v>14</v>
      </c>
      <c r="M71" s="21" t="s">
        <v>14</v>
      </c>
      <c r="N71" s="22" t="s">
        <v>708</v>
      </c>
      <c r="O71" s="18" t="s">
        <v>704</v>
      </c>
      <c r="R71" s="18">
        <v>3</v>
      </c>
      <c r="S71" s="23" t="s">
        <v>284</v>
      </c>
      <c r="T71" s="19" t="s">
        <v>709</v>
      </c>
      <c r="U71" s="18" t="s">
        <v>286</v>
      </c>
      <c r="V71" s="19" t="s">
        <v>710</v>
      </c>
      <c r="W71" s="24">
        <f>IF((L3_ownership="provider"),"Yes","Hidden by scope")</f>
      </c>
      <c r="X71" s="18" t="s">
        <v>14</v>
      </c>
    </row>
    <row r="72" ht="60" customHeight="1" spans="1:24" s="18" customFormat="1" x14ac:dyDescent="0.25">
      <c r="A72" s="18" t="s">
        <v>711</v>
      </c>
      <c r="B72" s="18" t="s">
        <v>313</v>
      </c>
      <c r="C72" s="18" t="s">
        <v>517</v>
      </c>
      <c r="D72" s="18" t="s">
        <v>631</v>
      </c>
      <c r="E72" s="18" t="s">
        <v>712</v>
      </c>
      <c r="F72" s="19" t="s">
        <v>713</v>
      </c>
      <c r="G72" s="18" t="b">
        <v>0</v>
      </c>
      <c r="H72" s="18" t="b">
        <v>1</v>
      </c>
      <c r="I72" s="18" t="b">
        <v>1</v>
      </c>
      <c r="J72" s="19" t="s">
        <v>714</v>
      </c>
      <c r="K72" s="20" t="s">
        <v>14</v>
      </c>
      <c r="L72" s="21" t="s">
        <v>14</v>
      </c>
      <c r="M72" s="21" t="s">
        <v>14</v>
      </c>
      <c r="N72" s="22" t="s">
        <v>715</v>
      </c>
      <c r="O72" s="18" t="s">
        <v>711</v>
      </c>
      <c r="R72" s="18">
        <v>2</v>
      </c>
      <c r="S72" s="23" t="s">
        <v>284</v>
      </c>
      <c r="T72" s="19" t="s">
        <v>716</v>
      </c>
      <c r="U72" s="18" t="s">
        <v>286</v>
      </c>
      <c r="V72" s="19" t="s">
        <v>717</v>
      </c>
      <c r="W72" s="24">
        <f>IF((L3_ownership="provider"),"Yes","Hidden by scope")</f>
      </c>
      <c r="X72" s="18" t="s">
        <v>14</v>
      </c>
    </row>
    <row r="73" ht="60" customHeight="1" spans="1:24" s="18" customFormat="1" x14ac:dyDescent="0.25">
      <c r="A73" s="18" t="s">
        <v>718</v>
      </c>
      <c r="B73" s="18" t="s">
        <v>313</v>
      </c>
      <c r="C73" s="18" t="s">
        <v>277</v>
      </c>
      <c r="D73" s="18" t="s">
        <v>631</v>
      </c>
      <c r="E73" s="18" t="s">
        <v>719</v>
      </c>
      <c r="F73" s="19" t="s">
        <v>720</v>
      </c>
      <c r="G73" s="18" t="b">
        <v>0</v>
      </c>
      <c r="H73" s="18" t="b">
        <v>1</v>
      </c>
      <c r="I73" s="18" t="b">
        <v>1</v>
      </c>
      <c r="J73" s="19" t="s">
        <v>721</v>
      </c>
      <c r="K73" s="20" t="s">
        <v>14</v>
      </c>
      <c r="L73" s="21" t="s">
        <v>14</v>
      </c>
      <c r="M73" s="21" t="s">
        <v>14</v>
      </c>
      <c r="N73" s="22" t="s">
        <v>722</v>
      </c>
      <c r="O73" s="18" t="s">
        <v>723</v>
      </c>
      <c r="Q73" s="18">
        <v>2</v>
      </c>
      <c r="R73" s="18">
        <v>2</v>
      </c>
      <c r="S73" s="23" t="s">
        <v>284</v>
      </c>
      <c r="T73" s="19" t="s">
        <v>724</v>
      </c>
      <c r="U73" s="18" t="s">
        <v>286</v>
      </c>
      <c r="V73" s="19" t="s">
        <v>725</v>
      </c>
      <c r="W73" s="24" t="s">
        <v>288</v>
      </c>
      <c r="X73" s="18" t="s">
        <v>14</v>
      </c>
    </row>
    <row r="74" ht="60" customHeight="1" spans="1:24" s="18" customFormat="1" x14ac:dyDescent="0.25">
      <c r="A74" s="18" t="s">
        <v>726</v>
      </c>
      <c r="B74" s="18" t="s">
        <v>313</v>
      </c>
      <c r="C74" s="18" t="s">
        <v>277</v>
      </c>
      <c r="D74" s="18" t="s">
        <v>631</v>
      </c>
      <c r="E74" s="18" t="s">
        <v>727</v>
      </c>
      <c r="F74" s="19" t="s">
        <v>728</v>
      </c>
      <c r="G74" s="18" t="b">
        <v>0</v>
      </c>
      <c r="H74" s="18" t="b">
        <v>1</v>
      </c>
      <c r="I74" s="18" t="b">
        <v>1</v>
      </c>
      <c r="J74" s="19" t="s">
        <v>729</v>
      </c>
      <c r="K74" s="20" t="s">
        <v>14</v>
      </c>
      <c r="L74" s="21" t="s">
        <v>14</v>
      </c>
      <c r="M74" s="21" t="s">
        <v>14</v>
      </c>
      <c r="N74" s="22" t="s">
        <v>730</v>
      </c>
      <c r="O74" s="18" t="s">
        <v>731</v>
      </c>
      <c r="Q74" s="18">
        <v>2</v>
      </c>
      <c r="R74" s="18">
        <v>2</v>
      </c>
      <c r="S74" s="23" t="s">
        <v>284</v>
      </c>
      <c r="T74" s="19" t="s">
        <v>732</v>
      </c>
      <c r="U74" s="18" t="s">
        <v>286</v>
      </c>
      <c r="V74" s="19" t="s">
        <v>733</v>
      </c>
      <c r="W74" s="24" t="s">
        <v>288</v>
      </c>
      <c r="X74" s="18" t="s">
        <v>14</v>
      </c>
    </row>
    <row r="75" ht="60" customHeight="1" spans="1:24" s="18" customFormat="1" x14ac:dyDescent="0.25">
      <c r="A75" s="18" t="s">
        <v>734</v>
      </c>
      <c r="B75" s="18" t="s">
        <v>313</v>
      </c>
      <c r="C75" s="18" t="s">
        <v>277</v>
      </c>
      <c r="D75" s="18" t="s">
        <v>631</v>
      </c>
      <c r="E75" s="18" t="s">
        <v>735</v>
      </c>
      <c r="F75" s="19" t="s">
        <v>736</v>
      </c>
      <c r="G75" s="18" t="b">
        <v>0</v>
      </c>
      <c r="H75" s="18" t="b">
        <v>1</v>
      </c>
      <c r="I75" s="18" t="b">
        <v>1</v>
      </c>
      <c r="J75" s="19" t="s">
        <v>737</v>
      </c>
      <c r="K75" s="20" t="s">
        <v>14</v>
      </c>
      <c r="L75" s="21" t="s">
        <v>14</v>
      </c>
      <c r="M75" s="21" t="s">
        <v>14</v>
      </c>
      <c r="N75" s="22" t="s">
        <v>738</v>
      </c>
      <c r="O75" s="18" t="s">
        <v>739</v>
      </c>
      <c r="Q75" s="18">
        <v>3</v>
      </c>
      <c r="R75" s="18">
        <v>3</v>
      </c>
      <c r="S75" s="23" t="s">
        <v>284</v>
      </c>
      <c r="T75" s="19" t="s">
        <v>740</v>
      </c>
      <c r="U75" s="18" t="s">
        <v>286</v>
      </c>
      <c r="V75" s="19" t="s">
        <v>741</v>
      </c>
      <c r="W75" s="24" t="s">
        <v>288</v>
      </c>
      <c r="X75" s="18" t="s">
        <v>14</v>
      </c>
    </row>
    <row r="76" ht="60" customHeight="1" spans="1:24" s="18" customFormat="1" x14ac:dyDescent="0.25">
      <c r="A76" s="18" t="s">
        <v>742</v>
      </c>
      <c r="B76" s="18" t="s">
        <v>313</v>
      </c>
      <c r="C76" s="18" t="s">
        <v>517</v>
      </c>
      <c r="D76" s="18" t="s">
        <v>631</v>
      </c>
      <c r="E76" s="18" t="s">
        <v>743</v>
      </c>
      <c r="F76" s="19" t="s">
        <v>744</v>
      </c>
      <c r="G76" s="18" t="b">
        <v>0</v>
      </c>
      <c r="H76" s="18" t="b">
        <v>1</v>
      </c>
      <c r="I76" s="18" t="b">
        <v>1</v>
      </c>
      <c r="J76" s="19" t="s">
        <v>745</v>
      </c>
      <c r="K76" s="20" t="s">
        <v>14</v>
      </c>
      <c r="L76" s="21" t="s">
        <v>14</v>
      </c>
      <c r="M76" s="21" t="s">
        <v>14</v>
      </c>
      <c r="N76" s="22" t="s">
        <v>746</v>
      </c>
      <c r="O76" s="18" t="s">
        <v>742</v>
      </c>
      <c r="R76" s="18">
        <v>3</v>
      </c>
      <c r="S76" s="23" t="s">
        <v>284</v>
      </c>
      <c r="T76" s="19" t="s">
        <v>747</v>
      </c>
      <c r="U76" s="18" t="s">
        <v>286</v>
      </c>
      <c r="V76" s="19" t="s">
        <v>748</v>
      </c>
      <c r="W76" s="24" t="s">
        <v>288</v>
      </c>
      <c r="X76" s="18" t="s">
        <v>14</v>
      </c>
    </row>
    <row r="77" ht="60" customHeight="1" spans="1:24" s="18" customFormat="1" x14ac:dyDescent="0.25">
      <c r="A77" s="18" t="s">
        <v>749</v>
      </c>
      <c r="B77" s="18" t="s">
        <v>313</v>
      </c>
      <c r="C77" s="18" t="s">
        <v>277</v>
      </c>
      <c r="D77" s="18" t="s">
        <v>631</v>
      </c>
      <c r="E77" s="18" t="s">
        <v>750</v>
      </c>
      <c r="F77" s="19" t="s">
        <v>751</v>
      </c>
      <c r="G77" s="18" t="b">
        <v>0</v>
      </c>
      <c r="H77" s="18" t="b">
        <v>1</v>
      </c>
      <c r="I77" s="18" t="b">
        <v>1</v>
      </c>
      <c r="J77" s="19" t="s">
        <v>752</v>
      </c>
      <c r="K77" s="20" t="s">
        <v>14</v>
      </c>
      <c r="L77" s="21" t="s">
        <v>14</v>
      </c>
      <c r="M77" s="21" t="s">
        <v>14</v>
      </c>
      <c r="N77" s="22" t="s">
        <v>753</v>
      </c>
      <c r="O77" s="18" t="s">
        <v>754</v>
      </c>
      <c r="Q77" s="18">
        <v>3</v>
      </c>
      <c r="R77" s="18">
        <v>3</v>
      </c>
      <c r="S77" s="23" t="s">
        <v>284</v>
      </c>
      <c r="T77" s="19" t="s">
        <v>755</v>
      </c>
      <c r="U77" s="18" t="s">
        <v>286</v>
      </c>
      <c r="V77" s="19" t="s">
        <v>756</v>
      </c>
      <c r="W77" s="24" t="s">
        <v>288</v>
      </c>
      <c r="X77" s="18" t="s">
        <v>14</v>
      </c>
    </row>
    <row r="78" ht="60" customHeight="1" spans="1:24" s="18" customFormat="1" x14ac:dyDescent="0.25">
      <c r="A78" s="18" t="s">
        <v>757</v>
      </c>
      <c r="B78" s="18" t="s">
        <v>313</v>
      </c>
      <c r="C78" s="18" t="s">
        <v>517</v>
      </c>
      <c r="D78" s="18" t="s">
        <v>631</v>
      </c>
      <c r="E78" s="18" t="s">
        <v>758</v>
      </c>
      <c r="F78" s="19" t="s">
        <v>759</v>
      </c>
      <c r="G78" s="18" t="b">
        <v>0</v>
      </c>
      <c r="H78" s="18" t="b">
        <v>1</v>
      </c>
      <c r="I78" s="18" t="b">
        <v>1</v>
      </c>
      <c r="J78" s="19" t="s">
        <v>760</v>
      </c>
      <c r="K78" s="20" t="s">
        <v>14</v>
      </c>
      <c r="L78" s="21" t="s">
        <v>14</v>
      </c>
      <c r="M78" s="21" t="s">
        <v>14</v>
      </c>
      <c r="N78" s="22" t="s">
        <v>761</v>
      </c>
      <c r="O78" s="18" t="s">
        <v>757</v>
      </c>
      <c r="R78" s="18">
        <v>3</v>
      </c>
      <c r="S78" s="23" t="s">
        <v>284</v>
      </c>
      <c r="T78" s="19" t="s">
        <v>762</v>
      </c>
      <c r="U78" s="18" t="s">
        <v>286</v>
      </c>
      <c r="V78" s="19" t="s">
        <v>763</v>
      </c>
      <c r="W78" s="24" t="s">
        <v>288</v>
      </c>
      <c r="X78" s="18" t="s">
        <v>14</v>
      </c>
    </row>
    <row r="79" ht="45" customHeight="1" spans="1:24" s="18" customFormat="1" x14ac:dyDescent="0.25">
      <c r="A79" s="18" t="s">
        <v>764</v>
      </c>
      <c r="B79" s="18" t="s">
        <v>313</v>
      </c>
      <c r="C79" s="18" t="s">
        <v>323</v>
      </c>
      <c r="D79" s="18" t="s">
        <v>631</v>
      </c>
      <c r="E79" s="18" t="s">
        <v>765</v>
      </c>
      <c r="F79" s="19" t="s">
        <v>766</v>
      </c>
      <c r="G79" s="18" t="b">
        <v>0</v>
      </c>
      <c r="H79" s="18" t="b">
        <v>0</v>
      </c>
      <c r="I79" s="18" t="b">
        <v>1</v>
      </c>
      <c r="J79" s="19" t="s">
        <v>767</v>
      </c>
      <c r="K79" s="20" t="s">
        <v>14</v>
      </c>
      <c r="L79" s="21" t="s">
        <v>14</v>
      </c>
      <c r="M79" s="21" t="s">
        <v>14</v>
      </c>
      <c r="N79" s="22" t="s">
        <v>328</v>
      </c>
      <c r="S79" s="23" t="s">
        <v>328</v>
      </c>
      <c r="T79" s="19" t="s">
        <v>14</v>
      </c>
      <c r="U79" s="18" t="s">
        <v>425</v>
      </c>
      <c r="V79" s="19" t="s">
        <v>426</v>
      </c>
      <c r="W79" s="24" t="s">
        <v>288</v>
      </c>
      <c r="X79" s="18" t="s">
        <v>14</v>
      </c>
    </row>
    <row r="80" ht="60" customHeight="1" spans="1:24" s="18" customFormat="1" x14ac:dyDescent="0.25">
      <c r="A80" s="18" t="s">
        <v>768</v>
      </c>
      <c r="B80" s="18" t="s">
        <v>313</v>
      </c>
      <c r="C80" s="18" t="s">
        <v>277</v>
      </c>
      <c r="D80" s="18" t="s">
        <v>631</v>
      </c>
      <c r="E80" s="18" t="s">
        <v>769</v>
      </c>
      <c r="F80" s="19" t="s">
        <v>770</v>
      </c>
      <c r="G80" s="18" t="b">
        <v>0</v>
      </c>
      <c r="H80" s="18" t="b">
        <v>1</v>
      </c>
      <c r="I80" s="18" t="b">
        <v>1</v>
      </c>
      <c r="J80" s="19" t="s">
        <v>771</v>
      </c>
      <c r="K80" s="20" t="s">
        <v>14</v>
      </c>
      <c r="L80" s="21" t="s">
        <v>14</v>
      </c>
      <c r="M80" s="21" t="s">
        <v>14</v>
      </c>
      <c r="N80" s="22" t="s">
        <v>772</v>
      </c>
      <c r="O80" s="18" t="s">
        <v>773</v>
      </c>
      <c r="Q80" s="18">
        <v>3</v>
      </c>
      <c r="R80" s="18">
        <v>3</v>
      </c>
      <c r="S80" s="23" t="s">
        <v>284</v>
      </c>
      <c r="T80" s="19" t="s">
        <v>774</v>
      </c>
      <c r="U80" s="18" t="s">
        <v>286</v>
      </c>
      <c r="V80" s="19" t="s">
        <v>775</v>
      </c>
      <c r="W80" s="24" t="s">
        <v>288</v>
      </c>
      <c r="X80" s="18" t="s">
        <v>14</v>
      </c>
    </row>
    <row r="81" ht="60" customHeight="1" spans="1:24" s="18" customFormat="1" x14ac:dyDescent="0.25">
      <c r="A81" s="18" t="s">
        <v>776</v>
      </c>
      <c r="B81" s="18" t="s">
        <v>313</v>
      </c>
      <c r="C81" s="18" t="s">
        <v>323</v>
      </c>
      <c r="D81" s="18" t="s">
        <v>631</v>
      </c>
      <c r="E81" s="18" t="s">
        <v>777</v>
      </c>
      <c r="F81" s="19" t="s">
        <v>778</v>
      </c>
      <c r="G81" s="18" t="b">
        <v>0</v>
      </c>
      <c r="H81" s="18" t="b">
        <v>0</v>
      </c>
      <c r="I81" s="18" t="b">
        <v>1</v>
      </c>
      <c r="J81" s="19" t="s">
        <v>14</v>
      </c>
      <c r="K81" s="20" t="s">
        <v>14</v>
      </c>
      <c r="L81" s="21" t="s">
        <v>14</v>
      </c>
      <c r="M81" s="21" t="s">
        <v>14</v>
      </c>
      <c r="N81" s="22" t="s">
        <v>779</v>
      </c>
      <c r="S81" s="23" t="s">
        <v>358</v>
      </c>
      <c r="T81" s="19" t="s">
        <v>780</v>
      </c>
      <c r="U81" s="18" t="s">
        <v>286</v>
      </c>
      <c r="V81" s="19" t="s">
        <v>781</v>
      </c>
      <c r="W81" s="24" t="s">
        <v>288</v>
      </c>
      <c r="X81" s="18" t="s">
        <v>14</v>
      </c>
    </row>
    <row r="82" ht="60" customHeight="1" spans="1:24" s="18" customFormat="1" x14ac:dyDescent="0.25">
      <c r="A82" s="18" t="s">
        <v>782</v>
      </c>
      <c r="B82" s="18" t="s">
        <v>322</v>
      </c>
      <c r="C82" s="18" t="s">
        <v>323</v>
      </c>
      <c r="D82" s="18" t="s">
        <v>631</v>
      </c>
      <c r="E82" s="18" t="s">
        <v>783</v>
      </c>
      <c r="F82" s="19" t="s">
        <v>784</v>
      </c>
      <c r="G82" s="18" t="b">
        <v>0</v>
      </c>
      <c r="H82" s="18" t="b">
        <v>0</v>
      </c>
      <c r="I82" s="18" t="b">
        <v>1</v>
      </c>
      <c r="J82" s="19" t="s">
        <v>14</v>
      </c>
      <c r="K82" s="20" t="s">
        <v>14</v>
      </c>
      <c r="L82" s="21" t="s">
        <v>14</v>
      </c>
      <c r="M82" s="21" t="s">
        <v>14</v>
      </c>
      <c r="N82" s="22" t="s">
        <v>785</v>
      </c>
      <c r="S82" s="23" t="s">
        <v>358</v>
      </c>
      <c r="T82" s="19" t="s">
        <v>786</v>
      </c>
      <c r="U82" s="18" t="s">
        <v>286</v>
      </c>
      <c r="V82" s="19" t="s">
        <v>787</v>
      </c>
      <c r="W82" s="24" t="s">
        <v>288</v>
      </c>
      <c r="X82" s="18" t="s">
        <v>14</v>
      </c>
    </row>
    <row r="83" ht="60" customHeight="1" spans="1:24" s="18" customFormat="1" x14ac:dyDescent="0.25">
      <c r="A83" s="18" t="s">
        <v>782</v>
      </c>
      <c r="B83" s="18" t="s">
        <v>361</v>
      </c>
      <c r="C83" s="18" t="s">
        <v>323</v>
      </c>
      <c r="D83" s="18" t="s">
        <v>631</v>
      </c>
      <c r="E83" s="18" t="s">
        <v>788</v>
      </c>
      <c r="F83" s="19" t="s">
        <v>789</v>
      </c>
      <c r="G83" s="18" t="b">
        <v>0</v>
      </c>
      <c r="H83" s="18" t="b">
        <v>0</v>
      </c>
      <c r="I83" s="18" t="b">
        <v>1</v>
      </c>
      <c r="J83" s="19" t="s">
        <v>14</v>
      </c>
      <c r="K83" s="20" t="s">
        <v>14</v>
      </c>
      <c r="L83" s="21" t="s">
        <v>14</v>
      </c>
      <c r="M83" s="21" t="s">
        <v>14</v>
      </c>
      <c r="N83" s="22" t="s">
        <v>785</v>
      </c>
      <c r="S83" s="23" t="s">
        <v>358</v>
      </c>
      <c r="T83" s="19" t="s">
        <v>786</v>
      </c>
      <c r="U83" s="18" t="s">
        <v>286</v>
      </c>
      <c r="V83" s="19" t="s">
        <v>787</v>
      </c>
      <c r="W83" s="24" t="s">
        <v>288</v>
      </c>
      <c r="X83" s="18" t="s">
        <v>14</v>
      </c>
    </row>
    <row r="84" ht="60" customHeight="1" spans="1:24" s="18" customFormat="1" x14ac:dyDescent="0.25">
      <c r="A84" s="18" t="s">
        <v>790</v>
      </c>
      <c r="B84" s="18" t="s">
        <v>313</v>
      </c>
      <c r="C84" s="18" t="s">
        <v>323</v>
      </c>
      <c r="D84" s="18" t="s">
        <v>631</v>
      </c>
      <c r="E84" s="18" t="s">
        <v>791</v>
      </c>
      <c r="F84" s="19" t="s">
        <v>792</v>
      </c>
      <c r="G84" s="18" t="b">
        <v>1</v>
      </c>
      <c r="H84" s="18" t="b">
        <v>0</v>
      </c>
      <c r="I84" s="18" t="b">
        <v>1</v>
      </c>
      <c r="J84" s="19" t="s">
        <v>14</v>
      </c>
      <c r="K84" s="20" t="s">
        <v>14</v>
      </c>
      <c r="L84" s="21" t="s">
        <v>14</v>
      </c>
      <c r="M84" s="21" t="s">
        <v>14</v>
      </c>
      <c r="N84" s="22" t="s">
        <v>793</v>
      </c>
      <c r="P84" s="18" t="s">
        <v>794</v>
      </c>
      <c r="Q84" s="18">
        <v>3</v>
      </c>
      <c r="R84" s="18">
        <v>3</v>
      </c>
      <c r="S84" s="23" t="s">
        <v>328</v>
      </c>
      <c r="T84" s="19" t="s">
        <v>795</v>
      </c>
      <c r="U84" s="18" t="s">
        <v>286</v>
      </c>
      <c r="V84" s="19" t="s">
        <v>796</v>
      </c>
      <c r="W84" s="24" t="s">
        <v>288</v>
      </c>
      <c r="X84" s="18" t="s">
        <v>14</v>
      </c>
    </row>
    <row r="85" ht="60" customHeight="1" spans="1:24" s="18" customFormat="1" x14ac:dyDescent="0.25">
      <c r="A85" s="18" t="s">
        <v>797</v>
      </c>
      <c r="B85" s="18" t="s">
        <v>322</v>
      </c>
      <c r="C85" s="18" t="s">
        <v>323</v>
      </c>
      <c r="D85" s="18" t="s">
        <v>631</v>
      </c>
      <c r="E85" s="18" t="s">
        <v>798</v>
      </c>
      <c r="F85" s="19" t="s">
        <v>799</v>
      </c>
      <c r="G85" s="18" t="b">
        <v>0</v>
      </c>
      <c r="H85" s="18" t="b">
        <v>0</v>
      </c>
      <c r="I85" s="18" t="b">
        <v>1</v>
      </c>
      <c r="J85" s="19" t="s">
        <v>14</v>
      </c>
      <c r="K85" s="20" t="s">
        <v>14</v>
      </c>
      <c r="L85" s="21" t="s">
        <v>14</v>
      </c>
      <c r="M85" s="21" t="s">
        <v>14</v>
      </c>
      <c r="N85" s="22" t="s">
        <v>800</v>
      </c>
      <c r="S85" s="23" t="s">
        <v>358</v>
      </c>
      <c r="T85" s="19" t="s">
        <v>801</v>
      </c>
      <c r="U85" s="18" t="s">
        <v>286</v>
      </c>
      <c r="V85" s="19" t="s">
        <v>802</v>
      </c>
      <c r="W85" s="24">
        <f>IF(OR((L4_dependency="licensed_supported"),(L4_dependency="licensed_no_support"),(L4_dependency="proprietary_inaccessible"),(L4_ownership="provider")),"Yes","Hidden by scope")</f>
      </c>
      <c r="X85" s="25" t="s">
        <v>803</v>
      </c>
    </row>
    <row r="86" ht="60" customHeight="1" spans="1:24" s="18" customFormat="1" x14ac:dyDescent="0.25">
      <c r="A86" s="18" t="s">
        <v>797</v>
      </c>
      <c r="B86" s="18" t="s">
        <v>361</v>
      </c>
      <c r="C86" s="18" t="s">
        <v>323</v>
      </c>
      <c r="D86" s="18" t="s">
        <v>631</v>
      </c>
      <c r="E86" s="18" t="s">
        <v>804</v>
      </c>
      <c r="F86" s="19" t="s">
        <v>805</v>
      </c>
      <c r="G86" s="18" t="b">
        <v>0</v>
      </c>
      <c r="H86" s="18" t="b">
        <v>0</v>
      </c>
      <c r="I86" s="18" t="b">
        <v>1</v>
      </c>
      <c r="J86" s="19" t="s">
        <v>14</v>
      </c>
      <c r="K86" s="20" t="s">
        <v>14</v>
      </c>
      <c r="L86" s="21" t="s">
        <v>14</v>
      </c>
      <c r="M86" s="21" t="s">
        <v>14</v>
      </c>
      <c r="N86" s="22" t="s">
        <v>800</v>
      </c>
      <c r="S86" s="23" t="s">
        <v>358</v>
      </c>
      <c r="T86" s="19" t="s">
        <v>801</v>
      </c>
      <c r="U86" s="18" t="s">
        <v>286</v>
      </c>
      <c r="V86" s="19" t="s">
        <v>802</v>
      </c>
      <c r="W86" s="24">
        <f>IF(OR((L4_dependency="licensed_supported"),(L4_dependency="licensed_no_support"),(L4_dependency="proprietary_inaccessible"),(L4_ownership="provider")),"Yes","Hidden by scope")</f>
      </c>
      <c r="X86" s="25" t="s">
        <v>803</v>
      </c>
    </row>
    <row r="87" ht="60" customHeight="1" spans="1:24" s="18" customFormat="1" x14ac:dyDescent="0.25">
      <c r="A87" s="18" t="s">
        <v>806</v>
      </c>
      <c r="B87" s="18" t="s">
        <v>313</v>
      </c>
      <c r="C87" s="18" t="s">
        <v>323</v>
      </c>
      <c r="D87" s="18" t="s">
        <v>631</v>
      </c>
      <c r="E87" s="18" t="s">
        <v>807</v>
      </c>
      <c r="F87" s="19" t="s">
        <v>808</v>
      </c>
      <c r="G87" s="18" t="b">
        <v>0</v>
      </c>
      <c r="H87" s="18" t="b">
        <v>0</v>
      </c>
      <c r="I87" s="18" t="b">
        <v>0</v>
      </c>
      <c r="J87" s="19" t="s">
        <v>14</v>
      </c>
      <c r="K87" s="20" t="s">
        <v>14</v>
      </c>
      <c r="L87" s="21" t="s">
        <v>14</v>
      </c>
      <c r="M87" s="21" t="s">
        <v>14</v>
      </c>
      <c r="N87" s="22" t="s">
        <v>809</v>
      </c>
      <c r="S87" s="23" t="s">
        <v>358</v>
      </c>
      <c r="T87" s="19" t="s">
        <v>810</v>
      </c>
      <c r="U87" s="18" t="s">
        <v>587</v>
      </c>
      <c r="V87" s="19" t="s">
        <v>811</v>
      </c>
      <c r="W87" s="24" t="s">
        <v>288</v>
      </c>
      <c r="X87" s="18" t="s">
        <v>14</v>
      </c>
    </row>
    <row r="88" ht="60" customHeight="1" spans="1:24" s="18" customFormat="1" x14ac:dyDescent="0.25">
      <c r="A88" s="18" t="s">
        <v>812</v>
      </c>
      <c r="B88" s="18" t="s">
        <v>313</v>
      </c>
      <c r="C88" s="18" t="s">
        <v>323</v>
      </c>
      <c r="D88" s="18" t="s">
        <v>631</v>
      </c>
      <c r="E88" s="18" t="s">
        <v>813</v>
      </c>
      <c r="F88" s="19" t="s">
        <v>814</v>
      </c>
      <c r="G88" s="18" t="b">
        <v>0</v>
      </c>
      <c r="H88" s="18" t="b">
        <v>0</v>
      </c>
      <c r="I88" s="18" t="b">
        <v>0</v>
      </c>
      <c r="J88" s="19" t="s">
        <v>14</v>
      </c>
      <c r="K88" s="20" t="s">
        <v>14</v>
      </c>
      <c r="L88" s="21" t="s">
        <v>14</v>
      </c>
      <c r="M88" s="21" t="s">
        <v>14</v>
      </c>
      <c r="N88" s="22" t="s">
        <v>815</v>
      </c>
      <c r="S88" s="23" t="s">
        <v>358</v>
      </c>
      <c r="T88" s="19" t="s">
        <v>816</v>
      </c>
      <c r="U88" s="18" t="s">
        <v>286</v>
      </c>
      <c r="V88" s="19" t="s">
        <v>817</v>
      </c>
      <c r="W88" s="24" t="s">
        <v>288</v>
      </c>
      <c r="X88" s="18" t="s">
        <v>14</v>
      </c>
    </row>
    <row r="89" ht="60" customHeight="1" spans="1:24" s="18" customFormat="1" x14ac:dyDescent="0.25">
      <c r="A89" s="18" t="s">
        <v>818</v>
      </c>
      <c r="B89" s="18" t="s">
        <v>313</v>
      </c>
      <c r="C89" s="18" t="s">
        <v>323</v>
      </c>
      <c r="D89" s="18" t="s">
        <v>631</v>
      </c>
      <c r="E89" s="18" t="s">
        <v>819</v>
      </c>
      <c r="F89" s="19" t="s">
        <v>820</v>
      </c>
      <c r="G89" s="18" t="b">
        <v>0</v>
      </c>
      <c r="H89" s="18" t="b">
        <v>0</v>
      </c>
      <c r="I89" s="18" t="b">
        <v>0</v>
      </c>
      <c r="J89" s="19" t="s">
        <v>14</v>
      </c>
      <c r="K89" s="20" t="s">
        <v>14</v>
      </c>
      <c r="L89" s="21" t="s">
        <v>14</v>
      </c>
      <c r="M89" s="21" t="s">
        <v>14</v>
      </c>
      <c r="N89" s="22" t="s">
        <v>821</v>
      </c>
      <c r="S89" s="23" t="s">
        <v>822</v>
      </c>
      <c r="T89" s="19" t="s">
        <v>823</v>
      </c>
      <c r="U89" s="18" t="s">
        <v>468</v>
      </c>
      <c r="V89" s="19" t="s">
        <v>824</v>
      </c>
      <c r="W89" s="24">
        <f>IF(OR(OR((L5_operation="local_si"),(L5_operation="foreign_vendor"),(L5_operation="provider")),OR((L5_location="regional_treaty"),(L5_location="trusted_third"),(L5_location="foreign"),(L5_location="unknown"))),"Yes","Hidden by scope")</f>
      </c>
      <c r="X89" s="25" t="s">
        <v>693</v>
      </c>
    </row>
    <row r="90" ht="60" customHeight="1" spans="1:24" s="18" customFormat="1" x14ac:dyDescent="0.25">
      <c r="A90" s="18" t="s">
        <v>825</v>
      </c>
      <c r="B90" s="18" t="s">
        <v>313</v>
      </c>
      <c r="C90" s="18" t="s">
        <v>323</v>
      </c>
      <c r="D90" s="18" t="s">
        <v>631</v>
      </c>
      <c r="E90" s="18" t="s">
        <v>826</v>
      </c>
      <c r="F90" s="19" t="s">
        <v>827</v>
      </c>
      <c r="G90" s="18" t="b">
        <v>0</v>
      </c>
      <c r="H90" s="18" t="b">
        <v>0</v>
      </c>
      <c r="I90" s="18" t="b">
        <v>1</v>
      </c>
      <c r="J90" s="19" t="s">
        <v>14</v>
      </c>
      <c r="K90" s="20" t="s">
        <v>14</v>
      </c>
      <c r="L90" s="21" t="s">
        <v>14</v>
      </c>
      <c r="M90" s="21" t="s">
        <v>14</v>
      </c>
      <c r="N90" s="22" t="s">
        <v>328</v>
      </c>
      <c r="R90" s="18">
        <v>3</v>
      </c>
      <c r="S90" s="23" t="s">
        <v>328</v>
      </c>
      <c r="T90" s="19" t="s">
        <v>14</v>
      </c>
      <c r="U90" s="18" t="s">
        <v>425</v>
      </c>
      <c r="V90" s="19" t="s">
        <v>426</v>
      </c>
      <c r="W90" s="24">
        <f>IF(OR(OR((L3_operation="local_si"),(L3_operation="foreign_vendor"),(L3_operation="provider")),OR((L4_operation="local_si"),(L4_operation="foreign_vendor"),(L4_operation="provider"))),"Yes","Hidden by scope")</f>
      </c>
      <c r="X90" s="25" t="s">
        <v>828</v>
      </c>
    </row>
    <row r="91" ht="60" customHeight="1" spans="1:24" s="11" customFormat="1" x14ac:dyDescent="0.25">
      <c r="A91" s="11" t="s">
        <v>829</v>
      </c>
      <c r="B91" s="11" t="s">
        <v>313</v>
      </c>
      <c r="C91" s="11" t="s">
        <v>277</v>
      </c>
      <c r="D91" s="11" t="s">
        <v>830</v>
      </c>
      <c r="E91" s="11" t="s">
        <v>831</v>
      </c>
      <c r="F91" s="12" t="s">
        <v>832</v>
      </c>
      <c r="G91" s="11" t="b">
        <v>1</v>
      </c>
      <c r="H91" s="11" t="b">
        <v>1</v>
      </c>
      <c r="I91" s="11" t="b">
        <v>1</v>
      </c>
      <c r="J91" s="12" t="s">
        <v>833</v>
      </c>
      <c r="K91" s="13" t="s">
        <v>14</v>
      </c>
      <c r="L91" s="14" t="s">
        <v>14</v>
      </c>
      <c r="M91" s="14" t="s">
        <v>14</v>
      </c>
      <c r="N91" s="15" t="s">
        <v>834</v>
      </c>
      <c r="O91" s="11" t="s">
        <v>835</v>
      </c>
      <c r="Q91" s="11">
        <v>2</v>
      </c>
      <c r="R91" s="11">
        <v>2</v>
      </c>
      <c r="S91" s="16" t="s">
        <v>284</v>
      </c>
      <c r="T91" s="12" t="s">
        <v>836</v>
      </c>
      <c r="U91" s="11" t="s">
        <v>286</v>
      </c>
      <c r="V91" s="12" t="s">
        <v>837</v>
      </c>
      <c r="W91" s="17" t="s">
        <v>288</v>
      </c>
      <c r="X91" s="26" t="s">
        <v>838</v>
      </c>
    </row>
    <row r="92" ht="60" customHeight="1" spans="1:24" s="11" customFormat="1" x14ac:dyDescent="0.25">
      <c r="A92" s="11" t="s">
        <v>839</v>
      </c>
      <c r="B92" s="11" t="s">
        <v>313</v>
      </c>
      <c r="C92" s="11" t="s">
        <v>517</v>
      </c>
      <c r="D92" s="11" t="s">
        <v>830</v>
      </c>
      <c r="E92" s="11" t="s">
        <v>840</v>
      </c>
      <c r="F92" s="12" t="s">
        <v>841</v>
      </c>
      <c r="G92" s="11" t="b">
        <v>0</v>
      </c>
      <c r="H92" s="11" t="b">
        <v>1</v>
      </c>
      <c r="I92" s="11" t="b">
        <v>1</v>
      </c>
      <c r="J92" s="12" t="s">
        <v>842</v>
      </c>
      <c r="K92" s="13" t="s">
        <v>14</v>
      </c>
      <c r="L92" s="14" t="s">
        <v>14</v>
      </c>
      <c r="M92" s="14" t="s">
        <v>14</v>
      </c>
      <c r="N92" s="15" t="s">
        <v>843</v>
      </c>
      <c r="O92" s="11" t="s">
        <v>839</v>
      </c>
      <c r="R92" s="11">
        <v>3</v>
      </c>
      <c r="S92" s="16" t="s">
        <v>284</v>
      </c>
      <c r="T92" s="12" t="s">
        <v>844</v>
      </c>
      <c r="U92" s="11" t="s">
        <v>286</v>
      </c>
      <c r="V92" s="12" t="s">
        <v>845</v>
      </c>
      <c r="W92" s="17" t="s">
        <v>288</v>
      </c>
      <c r="X92" s="11" t="s">
        <v>14</v>
      </c>
    </row>
    <row r="93" ht="60" customHeight="1" spans="1:24" s="11" customFormat="1" x14ac:dyDescent="0.25">
      <c r="A93" s="11" t="s">
        <v>846</v>
      </c>
      <c r="B93" s="11" t="s">
        <v>313</v>
      </c>
      <c r="C93" s="11" t="s">
        <v>277</v>
      </c>
      <c r="D93" s="11" t="s">
        <v>830</v>
      </c>
      <c r="E93" s="11" t="s">
        <v>847</v>
      </c>
      <c r="F93" s="12" t="s">
        <v>848</v>
      </c>
      <c r="G93" s="11" t="b">
        <v>1</v>
      </c>
      <c r="H93" s="11" t="b">
        <v>1</v>
      </c>
      <c r="I93" s="11" t="b">
        <v>1</v>
      </c>
      <c r="J93" s="12" t="s">
        <v>849</v>
      </c>
      <c r="K93" s="13" t="s">
        <v>14</v>
      </c>
      <c r="L93" s="14" t="s">
        <v>14</v>
      </c>
      <c r="M93" s="14" t="s">
        <v>14</v>
      </c>
      <c r="N93" s="15" t="s">
        <v>850</v>
      </c>
      <c r="O93" s="11" t="s">
        <v>851</v>
      </c>
      <c r="Q93" s="11">
        <v>2</v>
      </c>
      <c r="R93" s="11">
        <v>2</v>
      </c>
      <c r="S93" s="16" t="s">
        <v>284</v>
      </c>
      <c r="T93" s="12" t="s">
        <v>852</v>
      </c>
      <c r="U93" s="11" t="s">
        <v>286</v>
      </c>
      <c r="V93" s="12" t="s">
        <v>853</v>
      </c>
      <c r="W93" s="17">
        <f>IF(OR(OR((L2_ownership="commercial_lessor"),(L2_ownership="provider"),(L2_ownership="mixed")),OR((L2_location="regional_treaty"),(L2_location="trusted_third"),(L2_location="foreign"),(L2_location="unknown"))),"Yes","Hidden by scope")</f>
      </c>
      <c r="X93" s="26" t="s">
        <v>854</v>
      </c>
    </row>
    <row r="94" ht="60" customHeight="1" spans="1:24" s="11" customFormat="1" x14ac:dyDescent="0.25">
      <c r="A94" s="11" t="s">
        <v>855</v>
      </c>
      <c r="B94" s="11" t="s">
        <v>313</v>
      </c>
      <c r="C94" s="11" t="s">
        <v>517</v>
      </c>
      <c r="D94" s="11" t="s">
        <v>830</v>
      </c>
      <c r="E94" s="11" t="s">
        <v>856</v>
      </c>
      <c r="F94" s="12" t="s">
        <v>857</v>
      </c>
      <c r="G94" s="11" t="b">
        <v>0</v>
      </c>
      <c r="H94" s="11" t="b">
        <v>1</v>
      </c>
      <c r="I94" s="11" t="b">
        <v>1</v>
      </c>
      <c r="J94" s="12" t="s">
        <v>858</v>
      </c>
      <c r="K94" s="13" t="s">
        <v>14</v>
      </c>
      <c r="L94" s="14" t="s">
        <v>14</v>
      </c>
      <c r="M94" s="14" t="s">
        <v>14</v>
      </c>
      <c r="N94" s="15" t="s">
        <v>859</v>
      </c>
      <c r="O94" s="11" t="s">
        <v>855</v>
      </c>
      <c r="R94" s="11">
        <v>3</v>
      </c>
      <c r="S94" s="16" t="s">
        <v>284</v>
      </c>
      <c r="T94" s="12" t="s">
        <v>860</v>
      </c>
      <c r="U94" s="11" t="s">
        <v>286</v>
      </c>
      <c r="V94" s="12" t="s">
        <v>861</v>
      </c>
      <c r="W94" s="17">
        <f>IF(OR(OR((L2_ownership="commercial_lessor"),(L2_ownership="provider"),(L2_ownership="mixed")),OR((L2_location="regional_treaty"),(L2_location="trusted_third"),(L2_location="foreign"),(L2_location="unknown"))),"Yes","Hidden by scope")</f>
      </c>
      <c r="X94" s="11" t="s">
        <v>14</v>
      </c>
    </row>
    <row r="95" ht="60" customHeight="1" spans="1:24" s="11" customFormat="1" x14ac:dyDescent="0.25">
      <c r="A95" s="11" t="s">
        <v>862</v>
      </c>
      <c r="B95" s="11" t="s">
        <v>313</v>
      </c>
      <c r="C95" s="11" t="s">
        <v>277</v>
      </c>
      <c r="D95" s="11" t="s">
        <v>830</v>
      </c>
      <c r="E95" s="11" t="s">
        <v>863</v>
      </c>
      <c r="F95" s="12" t="s">
        <v>864</v>
      </c>
      <c r="G95" s="11" t="b">
        <v>1</v>
      </c>
      <c r="H95" s="11" t="b">
        <v>1</v>
      </c>
      <c r="I95" s="11" t="b">
        <v>1</v>
      </c>
      <c r="J95" s="12" t="s">
        <v>865</v>
      </c>
      <c r="K95" s="13" t="s">
        <v>14</v>
      </c>
      <c r="L95" s="14" t="s">
        <v>14</v>
      </c>
      <c r="M95" s="14" t="s">
        <v>14</v>
      </c>
      <c r="N95" s="15" t="s">
        <v>866</v>
      </c>
      <c r="O95" s="11" t="s">
        <v>867</v>
      </c>
      <c r="Q95" s="11">
        <v>2</v>
      </c>
      <c r="R95" s="11">
        <v>2</v>
      </c>
      <c r="S95" s="16" t="s">
        <v>284</v>
      </c>
      <c r="T95" s="12" t="s">
        <v>868</v>
      </c>
      <c r="U95" s="11" t="s">
        <v>286</v>
      </c>
      <c r="V95" s="12" t="s">
        <v>869</v>
      </c>
      <c r="W95" s="17" t="s">
        <v>288</v>
      </c>
      <c r="X95" s="11" t="s">
        <v>14</v>
      </c>
    </row>
    <row r="96" ht="60" customHeight="1" spans="1:24" s="11" customFormat="1" x14ac:dyDescent="0.25">
      <c r="A96" s="11" t="s">
        <v>870</v>
      </c>
      <c r="B96" s="11" t="s">
        <v>313</v>
      </c>
      <c r="C96" s="11" t="s">
        <v>517</v>
      </c>
      <c r="D96" s="11" t="s">
        <v>830</v>
      </c>
      <c r="E96" s="11" t="s">
        <v>871</v>
      </c>
      <c r="F96" s="12" t="s">
        <v>872</v>
      </c>
      <c r="G96" s="11" t="b">
        <v>0</v>
      </c>
      <c r="H96" s="11" t="b">
        <v>1</v>
      </c>
      <c r="I96" s="11" t="b">
        <v>1</v>
      </c>
      <c r="J96" s="12" t="s">
        <v>873</v>
      </c>
      <c r="K96" s="13" t="s">
        <v>14</v>
      </c>
      <c r="L96" s="14" t="s">
        <v>14</v>
      </c>
      <c r="M96" s="14" t="s">
        <v>14</v>
      </c>
      <c r="N96" s="15" t="s">
        <v>874</v>
      </c>
      <c r="O96" s="11" t="s">
        <v>870</v>
      </c>
      <c r="R96" s="11">
        <v>3</v>
      </c>
      <c r="S96" s="16" t="s">
        <v>284</v>
      </c>
      <c r="T96" s="12" t="s">
        <v>875</v>
      </c>
      <c r="U96" s="11" t="s">
        <v>286</v>
      </c>
      <c r="V96" s="12" t="s">
        <v>876</v>
      </c>
      <c r="W96" s="17" t="s">
        <v>288</v>
      </c>
      <c r="X96" s="11" t="s">
        <v>14</v>
      </c>
    </row>
    <row r="97" ht="60" customHeight="1" spans="1:24" s="11" customFormat="1" x14ac:dyDescent="0.25">
      <c r="A97" s="11" t="s">
        <v>877</v>
      </c>
      <c r="B97" s="11" t="s">
        <v>313</v>
      </c>
      <c r="C97" s="11" t="s">
        <v>277</v>
      </c>
      <c r="D97" s="11" t="s">
        <v>830</v>
      </c>
      <c r="E97" s="11" t="s">
        <v>878</v>
      </c>
      <c r="F97" s="12" t="s">
        <v>879</v>
      </c>
      <c r="G97" s="11" t="b">
        <v>1</v>
      </c>
      <c r="H97" s="11" t="b">
        <v>1</v>
      </c>
      <c r="I97" s="11" t="b">
        <v>1</v>
      </c>
      <c r="J97" s="12" t="s">
        <v>880</v>
      </c>
      <c r="K97" s="13" t="s">
        <v>14</v>
      </c>
      <c r="L97" s="14" t="s">
        <v>14</v>
      </c>
      <c r="M97" s="14" t="s">
        <v>14</v>
      </c>
      <c r="N97" s="15" t="s">
        <v>881</v>
      </c>
      <c r="O97" s="11" t="s">
        <v>882</v>
      </c>
      <c r="Q97" s="11">
        <v>3</v>
      </c>
      <c r="R97" s="11">
        <v>3</v>
      </c>
      <c r="S97" s="16" t="s">
        <v>284</v>
      </c>
      <c r="T97" s="12" t="s">
        <v>883</v>
      </c>
      <c r="U97" s="11" t="s">
        <v>286</v>
      </c>
      <c r="V97" s="12" t="s">
        <v>884</v>
      </c>
      <c r="W97" s="17">
        <f>IF(OR((L2_ownership="commercial_lessor"),(L2_ownership="provider"),(L2_ownership="mixed")),"Yes","Hidden by scope")</f>
      </c>
      <c r="X97" s="26" t="s">
        <v>885</v>
      </c>
    </row>
    <row r="98" ht="45" customHeight="1" spans="1:24" s="11" customFormat="1" x14ac:dyDescent="0.25">
      <c r="A98" s="11" t="s">
        <v>886</v>
      </c>
      <c r="B98" s="11" t="s">
        <v>276</v>
      </c>
      <c r="C98" s="11" t="s">
        <v>277</v>
      </c>
      <c r="D98" s="11" t="s">
        <v>830</v>
      </c>
      <c r="E98" s="11" t="s">
        <v>887</v>
      </c>
      <c r="F98" s="12" t="s">
        <v>888</v>
      </c>
      <c r="G98" s="11" t="b">
        <v>0</v>
      </c>
      <c r="H98" s="11" t="b">
        <v>1</v>
      </c>
      <c r="I98" s="11" t="b">
        <v>1</v>
      </c>
      <c r="J98" s="12" t="s">
        <v>889</v>
      </c>
      <c r="K98" s="13" t="s">
        <v>14</v>
      </c>
      <c r="L98" s="14" t="s">
        <v>14</v>
      </c>
      <c r="M98" s="14" t="s">
        <v>14</v>
      </c>
      <c r="N98" s="15" t="s">
        <v>890</v>
      </c>
      <c r="O98" s="11" t="s">
        <v>891</v>
      </c>
      <c r="Q98" s="11">
        <v>2</v>
      </c>
      <c r="R98" s="11">
        <v>2</v>
      </c>
      <c r="S98" s="16" t="s">
        <v>284</v>
      </c>
      <c r="T98" s="12" t="s">
        <v>892</v>
      </c>
      <c r="U98" s="11" t="s">
        <v>286</v>
      </c>
      <c r="V98" s="12" t="s">
        <v>893</v>
      </c>
      <c r="W98" s="17" t="s">
        <v>288</v>
      </c>
      <c r="X98" s="11" t="s">
        <v>14</v>
      </c>
    </row>
    <row r="99" ht="45" customHeight="1" spans="1:24" s="11" customFormat="1" x14ac:dyDescent="0.25">
      <c r="A99" s="11" t="s">
        <v>886</v>
      </c>
      <c r="B99" s="11" t="s">
        <v>289</v>
      </c>
      <c r="C99" s="11" t="s">
        <v>277</v>
      </c>
      <c r="D99" s="11" t="s">
        <v>830</v>
      </c>
      <c r="E99" s="11" t="s">
        <v>887</v>
      </c>
      <c r="F99" s="12" t="s">
        <v>894</v>
      </c>
      <c r="G99" s="11" t="b">
        <v>0</v>
      </c>
      <c r="H99" s="11" t="b">
        <v>1</v>
      </c>
      <c r="I99" s="11" t="b">
        <v>1</v>
      </c>
      <c r="J99" s="12" t="s">
        <v>889</v>
      </c>
      <c r="K99" s="13" t="s">
        <v>14</v>
      </c>
      <c r="L99" s="14" t="s">
        <v>14</v>
      </c>
      <c r="M99" s="14" t="s">
        <v>14</v>
      </c>
      <c r="N99" s="15" t="s">
        <v>890</v>
      </c>
      <c r="O99" s="11" t="s">
        <v>895</v>
      </c>
      <c r="Q99" s="11">
        <v>2</v>
      </c>
      <c r="R99" s="11">
        <v>2</v>
      </c>
      <c r="S99" s="16" t="s">
        <v>284</v>
      </c>
      <c r="T99" s="12" t="s">
        <v>892</v>
      </c>
      <c r="U99" s="11" t="s">
        <v>286</v>
      </c>
      <c r="V99" s="12" t="s">
        <v>893</v>
      </c>
      <c r="W99" s="17" t="s">
        <v>288</v>
      </c>
      <c r="X99" s="11" t="s">
        <v>14</v>
      </c>
    </row>
    <row r="100" ht="60" customHeight="1" spans="1:24" s="11" customFormat="1" x14ac:dyDescent="0.25">
      <c r="A100" s="11" t="s">
        <v>896</v>
      </c>
      <c r="B100" s="11" t="s">
        <v>322</v>
      </c>
      <c r="C100" s="11" t="s">
        <v>323</v>
      </c>
      <c r="D100" s="11" t="s">
        <v>830</v>
      </c>
      <c r="E100" s="11" t="s">
        <v>897</v>
      </c>
      <c r="F100" s="12" t="s">
        <v>898</v>
      </c>
      <c r="G100" s="11" t="b">
        <v>0</v>
      </c>
      <c r="H100" s="11" t="b">
        <v>0</v>
      </c>
      <c r="I100" s="11" t="b">
        <v>1</v>
      </c>
      <c r="J100" s="12" t="s">
        <v>14</v>
      </c>
      <c r="K100" s="13" t="s">
        <v>14</v>
      </c>
      <c r="L100" s="14" t="s">
        <v>14</v>
      </c>
      <c r="M100" s="14" t="s">
        <v>14</v>
      </c>
      <c r="N100" s="15" t="s">
        <v>899</v>
      </c>
      <c r="S100" s="16" t="s">
        <v>358</v>
      </c>
      <c r="T100" s="12" t="s">
        <v>900</v>
      </c>
      <c r="U100" s="11" t="s">
        <v>286</v>
      </c>
      <c r="V100" s="12" t="s">
        <v>901</v>
      </c>
      <c r="W100" s="17" t="s">
        <v>288</v>
      </c>
      <c r="X100" s="11" t="s">
        <v>14</v>
      </c>
    </row>
    <row r="101" ht="60" customHeight="1" spans="1:24" s="11" customFormat="1" x14ac:dyDescent="0.25">
      <c r="A101" s="11" t="s">
        <v>896</v>
      </c>
      <c r="B101" s="11" t="s">
        <v>361</v>
      </c>
      <c r="C101" s="11" t="s">
        <v>323</v>
      </c>
      <c r="D101" s="11" t="s">
        <v>830</v>
      </c>
      <c r="E101" s="11" t="s">
        <v>902</v>
      </c>
      <c r="F101" s="12" t="s">
        <v>903</v>
      </c>
      <c r="G101" s="11" t="b">
        <v>0</v>
      </c>
      <c r="H101" s="11" t="b">
        <v>0</v>
      </c>
      <c r="I101" s="11" t="b">
        <v>1</v>
      </c>
      <c r="J101" s="12" t="s">
        <v>14</v>
      </c>
      <c r="K101" s="13" t="s">
        <v>14</v>
      </c>
      <c r="L101" s="14" t="s">
        <v>14</v>
      </c>
      <c r="M101" s="14" t="s">
        <v>14</v>
      </c>
      <c r="N101" s="15" t="s">
        <v>899</v>
      </c>
      <c r="S101" s="16" t="s">
        <v>358</v>
      </c>
      <c r="T101" s="12" t="s">
        <v>900</v>
      </c>
      <c r="U101" s="11" t="s">
        <v>286</v>
      </c>
      <c r="V101" s="12" t="s">
        <v>901</v>
      </c>
      <c r="W101" s="17" t="s">
        <v>288</v>
      </c>
      <c r="X101" s="11" t="s">
        <v>14</v>
      </c>
    </row>
    <row r="102" ht="60" customHeight="1" spans="1:24" s="11" customFormat="1" x14ac:dyDescent="0.25">
      <c r="A102" s="11" t="s">
        <v>904</v>
      </c>
      <c r="B102" s="11" t="s">
        <v>313</v>
      </c>
      <c r="C102" s="11" t="s">
        <v>323</v>
      </c>
      <c r="D102" s="11" t="s">
        <v>830</v>
      </c>
      <c r="E102" s="11" t="s">
        <v>905</v>
      </c>
      <c r="F102" s="12" t="s">
        <v>906</v>
      </c>
      <c r="G102" s="11" t="b">
        <v>0</v>
      </c>
      <c r="H102" s="11" t="b">
        <v>0</v>
      </c>
      <c r="I102" s="11" t="b">
        <v>0</v>
      </c>
      <c r="J102" s="12" t="s">
        <v>14</v>
      </c>
      <c r="K102" s="13" t="s">
        <v>14</v>
      </c>
      <c r="L102" s="14" t="s">
        <v>14</v>
      </c>
      <c r="M102" s="14" t="s">
        <v>14</v>
      </c>
      <c r="N102" s="15" t="s">
        <v>907</v>
      </c>
      <c r="S102" s="16" t="s">
        <v>358</v>
      </c>
      <c r="T102" s="12" t="s">
        <v>908</v>
      </c>
      <c r="U102" s="11" t="s">
        <v>286</v>
      </c>
      <c r="V102" s="12" t="s">
        <v>909</v>
      </c>
      <c r="W102" s="17" t="s">
        <v>288</v>
      </c>
      <c r="X102" s="11" t="s">
        <v>14</v>
      </c>
    </row>
    <row r="103" ht="60" customHeight="1" spans="1:24" s="11" customFormat="1" x14ac:dyDescent="0.25">
      <c r="A103" s="11" t="s">
        <v>910</v>
      </c>
      <c r="B103" s="11" t="s">
        <v>322</v>
      </c>
      <c r="C103" s="11" t="s">
        <v>323</v>
      </c>
      <c r="D103" s="11" t="s">
        <v>830</v>
      </c>
      <c r="E103" s="11" t="s">
        <v>911</v>
      </c>
      <c r="F103" s="12" t="s">
        <v>912</v>
      </c>
      <c r="G103" s="11" t="b">
        <v>0</v>
      </c>
      <c r="H103" s="11" t="b">
        <v>0</v>
      </c>
      <c r="I103" s="11" t="b">
        <v>0</v>
      </c>
      <c r="J103" s="12" t="s">
        <v>14</v>
      </c>
      <c r="K103" s="13" t="s">
        <v>14</v>
      </c>
      <c r="L103" s="14" t="s">
        <v>14</v>
      </c>
      <c r="M103" s="14" t="s">
        <v>14</v>
      </c>
      <c r="N103" s="15" t="s">
        <v>913</v>
      </c>
      <c r="S103" s="16" t="s">
        <v>914</v>
      </c>
      <c r="T103" s="12" t="s">
        <v>915</v>
      </c>
      <c r="U103" s="11" t="s">
        <v>468</v>
      </c>
      <c r="V103" s="12" t="s">
        <v>916</v>
      </c>
      <c r="W103" s="17" t="s">
        <v>288</v>
      </c>
      <c r="X103" s="11" t="s">
        <v>14</v>
      </c>
    </row>
    <row r="104" ht="60" customHeight="1" spans="1:24" s="11" customFormat="1" x14ac:dyDescent="0.25">
      <c r="A104" s="11" t="s">
        <v>910</v>
      </c>
      <c r="B104" s="11" t="s">
        <v>361</v>
      </c>
      <c r="C104" s="11" t="s">
        <v>323</v>
      </c>
      <c r="D104" s="11" t="s">
        <v>830</v>
      </c>
      <c r="E104" s="11" t="s">
        <v>917</v>
      </c>
      <c r="F104" s="12" t="s">
        <v>918</v>
      </c>
      <c r="G104" s="11" t="b">
        <v>0</v>
      </c>
      <c r="H104" s="11" t="b">
        <v>0</v>
      </c>
      <c r="I104" s="11" t="b">
        <v>0</v>
      </c>
      <c r="J104" s="12" t="s">
        <v>14</v>
      </c>
      <c r="K104" s="13" t="s">
        <v>14</v>
      </c>
      <c r="L104" s="14" t="s">
        <v>14</v>
      </c>
      <c r="M104" s="14" t="s">
        <v>14</v>
      </c>
      <c r="N104" s="15" t="s">
        <v>913</v>
      </c>
      <c r="S104" s="16" t="s">
        <v>914</v>
      </c>
      <c r="T104" s="12" t="s">
        <v>915</v>
      </c>
      <c r="U104" s="11" t="s">
        <v>468</v>
      </c>
      <c r="V104" s="12" t="s">
        <v>916</v>
      </c>
      <c r="W104" s="17" t="s">
        <v>288</v>
      </c>
      <c r="X104" s="11" t="s">
        <v>14</v>
      </c>
    </row>
    <row r="105" ht="60" customHeight="1" spans="1:24" s="11" customFormat="1" x14ac:dyDescent="0.25">
      <c r="A105" s="11" t="s">
        <v>919</v>
      </c>
      <c r="B105" s="11" t="s">
        <v>313</v>
      </c>
      <c r="C105" s="11" t="s">
        <v>323</v>
      </c>
      <c r="D105" s="11" t="s">
        <v>830</v>
      </c>
      <c r="E105" s="11" t="s">
        <v>920</v>
      </c>
      <c r="F105" s="12" t="s">
        <v>921</v>
      </c>
      <c r="G105" s="11" t="b">
        <v>0</v>
      </c>
      <c r="H105" s="11" t="b">
        <v>0</v>
      </c>
      <c r="I105" s="11" t="b">
        <v>0</v>
      </c>
      <c r="J105" s="12" t="s">
        <v>14</v>
      </c>
      <c r="K105" s="13" t="s">
        <v>14</v>
      </c>
      <c r="L105" s="14" t="s">
        <v>14</v>
      </c>
      <c r="M105" s="14" t="s">
        <v>14</v>
      </c>
      <c r="N105" s="15" t="s">
        <v>922</v>
      </c>
      <c r="S105" s="16" t="s">
        <v>923</v>
      </c>
      <c r="T105" s="12" t="s">
        <v>924</v>
      </c>
      <c r="U105" s="11" t="s">
        <v>468</v>
      </c>
      <c r="V105" s="12" t="s">
        <v>925</v>
      </c>
      <c r="W105" s="17" t="s">
        <v>288</v>
      </c>
      <c r="X105" s="11" t="s">
        <v>14</v>
      </c>
    </row>
    <row r="106" ht="60" customHeight="1" spans="1:24" s="11" customFormat="1" x14ac:dyDescent="0.25">
      <c r="A106" s="11" t="s">
        <v>926</v>
      </c>
      <c r="B106" s="11" t="s">
        <v>313</v>
      </c>
      <c r="C106" s="11" t="s">
        <v>323</v>
      </c>
      <c r="D106" s="11" t="s">
        <v>830</v>
      </c>
      <c r="E106" s="11" t="s">
        <v>927</v>
      </c>
      <c r="F106" s="12" t="s">
        <v>928</v>
      </c>
      <c r="G106" s="11" t="b">
        <v>0</v>
      </c>
      <c r="H106" s="11" t="b">
        <v>0</v>
      </c>
      <c r="I106" s="11" t="b">
        <v>0</v>
      </c>
      <c r="J106" s="12" t="s">
        <v>14</v>
      </c>
      <c r="K106" s="13" t="s">
        <v>14</v>
      </c>
      <c r="L106" s="14" t="s">
        <v>14</v>
      </c>
      <c r="M106" s="14" t="s">
        <v>14</v>
      </c>
      <c r="N106" s="15" t="s">
        <v>929</v>
      </c>
      <c r="S106" s="16" t="s">
        <v>930</v>
      </c>
      <c r="T106" s="12" t="s">
        <v>931</v>
      </c>
      <c r="U106" s="11" t="s">
        <v>468</v>
      </c>
      <c r="V106" s="12" t="s">
        <v>932</v>
      </c>
      <c r="W106" s="17" t="s">
        <v>288</v>
      </c>
      <c r="X106" s="11" t="s">
        <v>14</v>
      </c>
    </row>
    <row r="107" ht="60" customHeight="1" spans="1:24" s="11" customFormat="1" x14ac:dyDescent="0.25">
      <c r="A107" s="11" t="s">
        <v>933</v>
      </c>
      <c r="B107" s="11" t="s">
        <v>313</v>
      </c>
      <c r="C107" s="11" t="s">
        <v>323</v>
      </c>
      <c r="D107" s="11" t="s">
        <v>830</v>
      </c>
      <c r="E107" s="11" t="s">
        <v>934</v>
      </c>
      <c r="F107" s="12" t="s">
        <v>935</v>
      </c>
      <c r="G107" s="11" t="b">
        <v>0</v>
      </c>
      <c r="H107" s="11" t="b">
        <v>0</v>
      </c>
      <c r="I107" s="11" t="b">
        <v>0</v>
      </c>
      <c r="J107" s="12" t="s">
        <v>14</v>
      </c>
      <c r="K107" s="13" t="s">
        <v>14</v>
      </c>
      <c r="L107" s="14" t="s">
        <v>14</v>
      </c>
      <c r="M107" s="14" t="s">
        <v>14</v>
      </c>
      <c r="N107" s="15" t="s">
        <v>936</v>
      </c>
      <c r="S107" s="16" t="s">
        <v>923</v>
      </c>
      <c r="T107" s="12" t="s">
        <v>937</v>
      </c>
      <c r="U107" s="11" t="s">
        <v>375</v>
      </c>
      <c r="V107" s="12" t="s">
        <v>938</v>
      </c>
      <c r="W107" s="17" t="s">
        <v>288</v>
      </c>
      <c r="X107" s="11" t="s">
        <v>14</v>
      </c>
    </row>
    <row r="108" ht="60" customHeight="1" spans="1:24" s="11" customFormat="1" x14ac:dyDescent="0.25">
      <c r="A108" s="11" t="s">
        <v>939</v>
      </c>
      <c r="B108" s="11" t="s">
        <v>313</v>
      </c>
      <c r="C108" s="11" t="s">
        <v>323</v>
      </c>
      <c r="D108" s="11" t="s">
        <v>830</v>
      </c>
      <c r="E108" s="11" t="s">
        <v>940</v>
      </c>
      <c r="F108" s="12" t="s">
        <v>941</v>
      </c>
      <c r="G108" s="11" t="b">
        <v>0</v>
      </c>
      <c r="H108" s="11" t="b">
        <v>0</v>
      </c>
      <c r="I108" s="11" t="b">
        <v>0</v>
      </c>
      <c r="J108" s="12" t="s">
        <v>14</v>
      </c>
      <c r="K108" s="13" t="s">
        <v>14</v>
      </c>
      <c r="L108" s="14" t="s">
        <v>14</v>
      </c>
      <c r="M108" s="14" t="s">
        <v>14</v>
      </c>
      <c r="N108" s="15" t="s">
        <v>942</v>
      </c>
      <c r="S108" s="16" t="s">
        <v>943</v>
      </c>
      <c r="T108" s="12" t="s">
        <v>944</v>
      </c>
      <c r="U108" s="11" t="s">
        <v>468</v>
      </c>
      <c r="V108" s="12" t="s">
        <v>945</v>
      </c>
      <c r="W108" s="17" t="s">
        <v>288</v>
      </c>
      <c r="X108" s="11" t="s">
        <v>14</v>
      </c>
    </row>
    <row r="109" ht="60" customHeight="1" spans="1:24" s="18" customFormat="1" x14ac:dyDescent="0.25">
      <c r="A109" s="18" t="s">
        <v>946</v>
      </c>
      <c r="B109" s="18" t="s">
        <v>313</v>
      </c>
      <c r="C109" s="18" t="s">
        <v>277</v>
      </c>
      <c r="D109" s="18" t="s">
        <v>947</v>
      </c>
      <c r="E109" s="18" t="s">
        <v>948</v>
      </c>
      <c r="F109" s="19" t="s">
        <v>949</v>
      </c>
      <c r="G109" s="18" t="b">
        <v>1</v>
      </c>
      <c r="H109" s="18" t="b">
        <v>1</v>
      </c>
      <c r="I109" s="18" t="b">
        <v>1</v>
      </c>
      <c r="J109" s="19" t="s">
        <v>950</v>
      </c>
      <c r="K109" s="20" t="s">
        <v>14</v>
      </c>
      <c r="L109" s="21" t="s">
        <v>14</v>
      </c>
      <c r="M109" s="21" t="s">
        <v>14</v>
      </c>
      <c r="N109" s="22" t="s">
        <v>951</v>
      </c>
      <c r="O109" s="18" t="s">
        <v>952</v>
      </c>
      <c r="Q109" s="18">
        <v>4</v>
      </c>
      <c r="R109" s="18">
        <v>4</v>
      </c>
      <c r="S109" s="23" t="s">
        <v>284</v>
      </c>
      <c r="T109" s="19" t="s">
        <v>953</v>
      </c>
      <c r="U109" s="18" t="s">
        <v>286</v>
      </c>
      <c r="V109" s="19" t="s">
        <v>954</v>
      </c>
      <c r="W109" s="24">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109" s="25" t="s">
        <v>955</v>
      </c>
    </row>
    <row r="110" ht="60" customHeight="1" spans="1:24" s="18" customFormat="1" x14ac:dyDescent="0.25">
      <c r="A110" s="18" t="s">
        <v>956</v>
      </c>
      <c r="B110" s="18" t="s">
        <v>313</v>
      </c>
      <c r="C110" s="18" t="s">
        <v>323</v>
      </c>
      <c r="D110" s="18" t="s">
        <v>947</v>
      </c>
      <c r="E110" s="18" t="s">
        <v>957</v>
      </c>
      <c r="F110" s="19" t="s">
        <v>958</v>
      </c>
      <c r="G110" s="18" t="b">
        <v>0</v>
      </c>
      <c r="H110" s="18" t="b">
        <v>0</v>
      </c>
      <c r="I110" s="18" t="b">
        <v>1</v>
      </c>
      <c r="J110" s="19" t="s">
        <v>959</v>
      </c>
      <c r="K110" s="20" t="s">
        <v>14</v>
      </c>
      <c r="L110" s="21" t="s">
        <v>14</v>
      </c>
      <c r="M110" s="21" t="s">
        <v>14</v>
      </c>
      <c r="N110" s="22" t="s">
        <v>328</v>
      </c>
      <c r="S110" s="23" t="s">
        <v>328</v>
      </c>
      <c r="T110" s="19" t="s">
        <v>14</v>
      </c>
      <c r="U110" s="18" t="s">
        <v>425</v>
      </c>
      <c r="V110" s="19" t="s">
        <v>426</v>
      </c>
      <c r="W110" s="24">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110" s="18" t="s">
        <v>14</v>
      </c>
    </row>
    <row r="111" ht="60" customHeight="1" spans="1:24" s="18" customFormat="1" x14ac:dyDescent="0.25">
      <c r="A111" s="18" t="s">
        <v>960</v>
      </c>
      <c r="B111" s="18" t="s">
        <v>313</v>
      </c>
      <c r="C111" s="18" t="s">
        <v>323</v>
      </c>
      <c r="D111" s="18" t="s">
        <v>947</v>
      </c>
      <c r="E111" s="18" t="s">
        <v>961</v>
      </c>
      <c r="F111" s="19" t="s">
        <v>962</v>
      </c>
      <c r="G111" s="18" t="b">
        <v>0</v>
      </c>
      <c r="H111" s="18" t="b">
        <v>0</v>
      </c>
      <c r="I111" s="18" t="b">
        <v>1</v>
      </c>
      <c r="J111" s="19" t="s">
        <v>963</v>
      </c>
      <c r="K111" s="20" t="s">
        <v>14</v>
      </c>
      <c r="L111" s="21" t="s">
        <v>14</v>
      </c>
      <c r="M111" s="21" t="s">
        <v>14</v>
      </c>
      <c r="N111" s="22" t="s">
        <v>328</v>
      </c>
      <c r="S111" s="23" t="s">
        <v>328</v>
      </c>
      <c r="T111" s="19" t="s">
        <v>14</v>
      </c>
      <c r="U111" s="18" t="s">
        <v>425</v>
      </c>
      <c r="V111" s="19" t="s">
        <v>426</v>
      </c>
      <c r="W111" s="24">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111" s="25" t="s">
        <v>964</v>
      </c>
    </row>
    <row r="112" ht="60" customHeight="1" spans="1:24" s="18" customFormat="1" x14ac:dyDescent="0.25">
      <c r="A112" s="18" t="s">
        <v>965</v>
      </c>
      <c r="B112" s="18" t="s">
        <v>313</v>
      </c>
      <c r="C112" s="18" t="s">
        <v>277</v>
      </c>
      <c r="D112" s="18" t="s">
        <v>947</v>
      </c>
      <c r="E112" s="18" t="s">
        <v>966</v>
      </c>
      <c r="F112" s="19" t="s">
        <v>967</v>
      </c>
      <c r="G112" s="18" t="b">
        <v>0</v>
      </c>
      <c r="H112" s="18" t="b">
        <v>1</v>
      </c>
      <c r="I112" s="18" t="b">
        <v>1</v>
      </c>
      <c r="J112" s="19" t="s">
        <v>968</v>
      </c>
      <c r="K112" s="20" t="s">
        <v>14</v>
      </c>
      <c r="L112" s="21" t="s">
        <v>14</v>
      </c>
      <c r="M112" s="21" t="s">
        <v>14</v>
      </c>
      <c r="N112" s="22" t="s">
        <v>969</v>
      </c>
      <c r="O112" s="18" t="s">
        <v>970</v>
      </c>
      <c r="Q112" s="18">
        <v>3</v>
      </c>
      <c r="R112" s="18">
        <v>3</v>
      </c>
      <c r="S112" s="23" t="s">
        <v>284</v>
      </c>
      <c r="T112" s="19" t="s">
        <v>971</v>
      </c>
      <c r="U112" s="18" t="s">
        <v>286</v>
      </c>
      <c r="V112" s="19" t="s">
        <v>972</v>
      </c>
      <c r="W112" s="24">
        <f>IF(OR(OR((L3_dependency="licensed_supported"),(L3_dependency="licensed_no_support")),OR((L4_dependency="licensed_supported"),(L4_dependency="licensed_no_support"))),"Yes","Hidden by scope")</f>
      </c>
      <c r="X112" s="25" t="s">
        <v>973</v>
      </c>
    </row>
    <row r="113" ht="60" customHeight="1" spans="1:24" s="18" customFormat="1" x14ac:dyDescent="0.25">
      <c r="A113" s="18" t="s">
        <v>974</v>
      </c>
      <c r="B113" s="18" t="s">
        <v>313</v>
      </c>
      <c r="C113" s="18" t="s">
        <v>517</v>
      </c>
      <c r="D113" s="18" t="s">
        <v>947</v>
      </c>
      <c r="E113" s="18" t="s">
        <v>975</v>
      </c>
      <c r="F113" s="19" t="s">
        <v>976</v>
      </c>
      <c r="G113" s="18" t="b">
        <v>0</v>
      </c>
      <c r="H113" s="18" t="b">
        <v>1</v>
      </c>
      <c r="I113" s="18" t="b">
        <v>1</v>
      </c>
      <c r="J113" s="19" t="s">
        <v>977</v>
      </c>
      <c r="K113" s="20" t="s">
        <v>14</v>
      </c>
      <c r="L113" s="21" t="s">
        <v>14</v>
      </c>
      <c r="M113" s="21" t="s">
        <v>14</v>
      </c>
      <c r="N113" s="22" t="s">
        <v>978</v>
      </c>
      <c r="O113" s="18" t="s">
        <v>974</v>
      </c>
      <c r="R113" s="18">
        <v>4</v>
      </c>
      <c r="S113" s="23" t="s">
        <v>284</v>
      </c>
      <c r="T113" s="19" t="s">
        <v>979</v>
      </c>
      <c r="U113" s="18" t="s">
        <v>286</v>
      </c>
      <c r="V113" s="19" t="s">
        <v>980</v>
      </c>
      <c r="W113" s="24">
        <f>IF(OR(OR((L3_dependency="licensed_supported"),(L3_dependency="licensed_no_support")),OR((L4_dependency="licensed_supported"),(L4_dependency="licensed_no_support"))),"Yes","Hidden by scope")</f>
      </c>
      <c r="X113" s="25" t="s">
        <v>973</v>
      </c>
    </row>
    <row r="114" ht="60" customHeight="1" spans="1:24" s="18" customFormat="1" x14ac:dyDescent="0.25">
      <c r="A114" s="18" t="s">
        <v>981</v>
      </c>
      <c r="B114" s="18" t="s">
        <v>313</v>
      </c>
      <c r="C114" s="18" t="s">
        <v>277</v>
      </c>
      <c r="D114" s="18" t="s">
        <v>947</v>
      </c>
      <c r="E114" s="18" t="s">
        <v>982</v>
      </c>
      <c r="F114" s="19" t="s">
        <v>983</v>
      </c>
      <c r="G114" s="18" t="b">
        <v>0</v>
      </c>
      <c r="H114" s="18" t="b">
        <v>1</v>
      </c>
      <c r="I114" s="18" t="b">
        <v>1</v>
      </c>
      <c r="J114" s="19" t="s">
        <v>984</v>
      </c>
      <c r="K114" s="20" t="s">
        <v>14</v>
      </c>
      <c r="L114" s="21" t="s">
        <v>14</v>
      </c>
      <c r="M114" s="21" t="s">
        <v>14</v>
      </c>
      <c r="N114" s="22" t="s">
        <v>985</v>
      </c>
      <c r="O114" s="18" t="s">
        <v>986</v>
      </c>
      <c r="Q114" s="18">
        <v>3</v>
      </c>
      <c r="R114" s="18">
        <v>3</v>
      </c>
      <c r="S114" s="23" t="s">
        <v>284</v>
      </c>
      <c r="T114" s="19" t="s">
        <v>987</v>
      </c>
      <c r="U114" s="18" t="s">
        <v>286</v>
      </c>
      <c r="V114" s="19" t="s">
        <v>988</v>
      </c>
      <c r="W114" s="24">
        <f>IF(AND((L3_dependency="self_supported_oss"),(L3_operation="client_staff")),"Yes","Hidden by scope")</f>
      </c>
      <c r="X114" s="25" t="s">
        <v>838</v>
      </c>
    </row>
    <row r="115" ht="60" customHeight="1" spans="1:24" s="18" customFormat="1" x14ac:dyDescent="0.25">
      <c r="A115" s="18" t="s">
        <v>989</v>
      </c>
      <c r="B115" s="18" t="s">
        <v>322</v>
      </c>
      <c r="C115" s="18" t="s">
        <v>323</v>
      </c>
      <c r="D115" s="18" t="s">
        <v>947</v>
      </c>
      <c r="E115" s="18" t="s">
        <v>990</v>
      </c>
      <c r="F115" s="19" t="s">
        <v>991</v>
      </c>
      <c r="G115" s="18" t="b">
        <v>1</v>
      </c>
      <c r="H115" s="18" t="b">
        <v>0</v>
      </c>
      <c r="I115" s="18" t="b">
        <v>1</v>
      </c>
      <c r="J115" s="19" t="s">
        <v>992</v>
      </c>
      <c r="K115" s="20" t="s">
        <v>14</v>
      </c>
      <c r="L115" s="21" t="s">
        <v>14</v>
      </c>
      <c r="M115" s="21" t="s">
        <v>14</v>
      </c>
      <c r="N115" s="22" t="s">
        <v>993</v>
      </c>
      <c r="Q115" s="18">
        <v>3</v>
      </c>
      <c r="R115" s="18">
        <v>3</v>
      </c>
      <c r="S115" s="23" t="s">
        <v>328</v>
      </c>
      <c r="T115" s="19" t="s">
        <v>994</v>
      </c>
      <c r="U115" s="18" t="s">
        <v>286</v>
      </c>
      <c r="V115" s="19" t="s">
        <v>995</v>
      </c>
      <c r="W115" s="24" t="s">
        <v>288</v>
      </c>
      <c r="X115" s="25" t="s">
        <v>996</v>
      </c>
    </row>
    <row r="116" ht="60" customHeight="1" spans="1:24" s="18" customFormat="1" x14ac:dyDescent="0.25">
      <c r="A116" s="18" t="s">
        <v>989</v>
      </c>
      <c r="B116" s="18" t="s">
        <v>361</v>
      </c>
      <c r="C116" s="18" t="s">
        <v>323</v>
      </c>
      <c r="D116" s="18" t="s">
        <v>947</v>
      </c>
      <c r="E116" s="18" t="s">
        <v>997</v>
      </c>
      <c r="F116" s="19" t="s">
        <v>998</v>
      </c>
      <c r="G116" s="18" t="b">
        <v>1</v>
      </c>
      <c r="H116" s="18" t="b">
        <v>0</v>
      </c>
      <c r="I116" s="18" t="b">
        <v>1</v>
      </c>
      <c r="J116" s="19" t="s">
        <v>992</v>
      </c>
      <c r="K116" s="20" t="s">
        <v>14</v>
      </c>
      <c r="L116" s="21" t="s">
        <v>14</v>
      </c>
      <c r="M116" s="21" t="s">
        <v>14</v>
      </c>
      <c r="N116" s="22" t="s">
        <v>993</v>
      </c>
      <c r="Q116" s="18">
        <v>3</v>
      </c>
      <c r="R116" s="18">
        <v>3</v>
      </c>
      <c r="S116" s="23" t="s">
        <v>328</v>
      </c>
      <c r="T116" s="19" t="s">
        <v>994</v>
      </c>
      <c r="U116" s="18" t="s">
        <v>286</v>
      </c>
      <c r="V116" s="19" t="s">
        <v>995</v>
      </c>
      <c r="W116" s="24" t="s">
        <v>288</v>
      </c>
      <c r="X116" s="25" t="s">
        <v>996</v>
      </c>
    </row>
    <row r="117" ht="60" customHeight="1" spans="1:24" s="18" customFormat="1" x14ac:dyDescent="0.25">
      <c r="A117" s="18" t="s">
        <v>999</v>
      </c>
      <c r="B117" s="18" t="s">
        <v>276</v>
      </c>
      <c r="C117" s="18" t="s">
        <v>323</v>
      </c>
      <c r="D117" s="18" t="s">
        <v>947</v>
      </c>
      <c r="E117" s="18" t="s">
        <v>1000</v>
      </c>
      <c r="F117" s="19" t="s">
        <v>1001</v>
      </c>
      <c r="G117" s="18" t="b">
        <v>1</v>
      </c>
      <c r="H117" s="18" t="b">
        <v>0</v>
      </c>
      <c r="I117" s="18" t="b">
        <v>1</v>
      </c>
      <c r="J117" s="19" t="s">
        <v>14</v>
      </c>
      <c r="K117" s="20" t="s">
        <v>14</v>
      </c>
      <c r="L117" s="21" t="s">
        <v>14</v>
      </c>
      <c r="M117" s="21" t="s">
        <v>14</v>
      </c>
      <c r="N117" s="22" t="s">
        <v>1002</v>
      </c>
      <c r="P117" s="18" t="s">
        <v>1003</v>
      </c>
      <c r="Q117" s="18">
        <v>2</v>
      </c>
      <c r="R117" s="18">
        <v>2</v>
      </c>
      <c r="S117" s="23" t="s">
        <v>328</v>
      </c>
      <c r="T117" s="19" t="s">
        <v>1004</v>
      </c>
      <c r="U117" s="18" t="s">
        <v>286</v>
      </c>
      <c r="V117" s="19" t="s">
        <v>1005</v>
      </c>
      <c r="W117" s="24" t="s">
        <v>288</v>
      </c>
      <c r="X117" s="18" t="s">
        <v>14</v>
      </c>
    </row>
    <row r="118" ht="60" customHeight="1" spans="1:24" s="18" customFormat="1" x14ac:dyDescent="0.25">
      <c r="A118" s="18" t="s">
        <v>999</v>
      </c>
      <c r="B118" s="18" t="s">
        <v>289</v>
      </c>
      <c r="C118" s="18" t="s">
        <v>323</v>
      </c>
      <c r="D118" s="18" t="s">
        <v>947</v>
      </c>
      <c r="E118" s="18" t="s">
        <v>1000</v>
      </c>
      <c r="F118" s="19" t="s">
        <v>1006</v>
      </c>
      <c r="G118" s="18" t="b">
        <v>1</v>
      </c>
      <c r="H118" s="18" t="b">
        <v>0</v>
      </c>
      <c r="I118" s="18" t="b">
        <v>1</v>
      </c>
      <c r="J118" s="19" t="s">
        <v>14</v>
      </c>
      <c r="K118" s="20" t="s">
        <v>14</v>
      </c>
      <c r="L118" s="21" t="s">
        <v>14</v>
      </c>
      <c r="M118" s="21" t="s">
        <v>14</v>
      </c>
      <c r="N118" s="22" t="s">
        <v>1002</v>
      </c>
      <c r="P118" s="18" t="s">
        <v>1003</v>
      </c>
      <c r="Q118" s="18">
        <v>2</v>
      </c>
      <c r="R118" s="18">
        <v>2</v>
      </c>
      <c r="S118" s="23" t="s">
        <v>328</v>
      </c>
      <c r="T118" s="19" t="s">
        <v>1004</v>
      </c>
      <c r="U118" s="18" t="s">
        <v>286</v>
      </c>
      <c r="V118" s="19" t="s">
        <v>1005</v>
      </c>
      <c r="W118" s="24" t="s">
        <v>288</v>
      </c>
      <c r="X118" s="18" t="s">
        <v>14</v>
      </c>
    </row>
    <row r="119" ht="60" customHeight="1" spans="1:24" s="18" customFormat="1" x14ac:dyDescent="0.25">
      <c r="A119" s="18" t="s">
        <v>1007</v>
      </c>
      <c r="B119" s="18" t="s">
        <v>276</v>
      </c>
      <c r="C119" s="18" t="s">
        <v>323</v>
      </c>
      <c r="D119" s="18" t="s">
        <v>947</v>
      </c>
      <c r="E119" s="18" t="s">
        <v>1008</v>
      </c>
      <c r="F119" s="19" t="s">
        <v>1009</v>
      </c>
      <c r="G119" s="18" t="b">
        <v>1</v>
      </c>
      <c r="H119" s="18" t="b">
        <v>0</v>
      </c>
      <c r="I119" s="18" t="b">
        <v>1</v>
      </c>
      <c r="J119" s="19" t="s">
        <v>14</v>
      </c>
      <c r="K119" s="20" t="s">
        <v>14</v>
      </c>
      <c r="L119" s="21" t="s">
        <v>14</v>
      </c>
      <c r="M119" s="21" t="s">
        <v>14</v>
      </c>
      <c r="N119" s="22" t="s">
        <v>1010</v>
      </c>
      <c r="P119" s="18" t="s">
        <v>1011</v>
      </c>
      <c r="Q119" s="18">
        <v>3</v>
      </c>
      <c r="R119" s="18">
        <v>3</v>
      </c>
      <c r="S119" s="23" t="s">
        <v>328</v>
      </c>
      <c r="T119" s="19" t="s">
        <v>1012</v>
      </c>
      <c r="U119" s="18" t="s">
        <v>286</v>
      </c>
      <c r="V119" s="19" t="s">
        <v>1013</v>
      </c>
      <c r="W119" s="24" t="s">
        <v>288</v>
      </c>
      <c r="X119" s="18" t="s">
        <v>14</v>
      </c>
    </row>
    <row r="120" ht="60" customHeight="1" spans="1:24" s="18" customFormat="1" x14ac:dyDescent="0.25">
      <c r="A120" s="18" t="s">
        <v>1007</v>
      </c>
      <c r="B120" s="18" t="s">
        <v>289</v>
      </c>
      <c r="C120" s="18" t="s">
        <v>323</v>
      </c>
      <c r="D120" s="18" t="s">
        <v>947</v>
      </c>
      <c r="E120" s="18" t="s">
        <v>1008</v>
      </c>
      <c r="F120" s="19" t="s">
        <v>1014</v>
      </c>
      <c r="G120" s="18" t="b">
        <v>1</v>
      </c>
      <c r="H120" s="18" t="b">
        <v>0</v>
      </c>
      <c r="I120" s="18" t="b">
        <v>1</v>
      </c>
      <c r="J120" s="19" t="s">
        <v>14</v>
      </c>
      <c r="K120" s="20" t="s">
        <v>14</v>
      </c>
      <c r="L120" s="21" t="s">
        <v>14</v>
      </c>
      <c r="M120" s="21" t="s">
        <v>14</v>
      </c>
      <c r="N120" s="22" t="s">
        <v>1010</v>
      </c>
      <c r="P120" s="18" t="s">
        <v>1011</v>
      </c>
      <c r="Q120" s="18">
        <v>3</v>
      </c>
      <c r="R120" s="18">
        <v>3</v>
      </c>
      <c r="S120" s="23" t="s">
        <v>328</v>
      </c>
      <c r="T120" s="19" t="s">
        <v>1012</v>
      </c>
      <c r="U120" s="18" t="s">
        <v>286</v>
      </c>
      <c r="V120" s="19" t="s">
        <v>1013</v>
      </c>
      <c r="W120" s="24" t="s">
        <v>288</v>
      </c>
      <c r="X120" s="18" t="s">
        <v>14</v>
      </c>
    </row>
    <row r="121" ht="60" customHeight="1" spans="1:24" s="18" customFormat="1" x14ac:dyDescent="0.25">
      <c r="A121" s="18" t="s">
        <v>1015</v>
      </c>
      <c r="B121" s="18" t="s">
        <v>313</v>
      </c>
      <c r="C121" s="18" t="s">
        <v>323</v>
      </c>
      <c r="D121" s="18" t="s">
        <v>947</v>
      </c>
      <c r="E121" s="18" t="s">
        <v>1016</v>
      </c>
      <c r="F121" s="19" t="s">
        <v>1017</v>
      </c>
      <c r="G121" s="18" t="b">
        <v>0</v>
      </c>
      <c r="H121" s="18" t="b">
        <v>0</v>
      </c>
      <c r="I121" s="18" t="b">
        <v>0</v>
      </c>
      <c r="J121" s="19" t="s">
        <v>14</v>
      </c>
      <c r="K121" s="20" t="s">
        <v>14</v>
      </c>
      <c r="L121" s="21" t="s">
        <v>14</v>
      </c>
      <c r="M121" s="21" t="s">
        <v>14</v>
      </c>
      <c r="N121" s="22" t="s">
        <v>1018</v>
      </c>
      <c r="S121" s="23" t="s">
        <v>358</v>
      </c>
      <c r="T121" s="19" t="s">
        <v>1019</v>
      </c>
      <c r="U121" s="18" t="s">
        <v>286</v>
      </c>
      <c r="V121" s="19" t="s">
        <v>1020</v>
      </c>
      <c r="W121" s="24" t="s">
        <v>288</v>
      </c>
      <c r="X121" s="18" t="s">
        <v>14</v>
      </c>
    </row>
    <row r="122" ht="60" customHeight="1" spans="1:24" s="18" customFormat="1" x14ac:dyDescent="0.25">
      <c r="A122" s="18" t="s">
        <v>1021</v>
      </c>
      <c r="B122" s="18" t="s">
        <v>313</v>
      </c>
      <c r="C122" s="18" t="s">
        <v>323</v>
      </c>
      <c r="D122" s="18" t="s">
        <v>947</v>
      </c>
      <c r="E122" s="18" t="s">
        <v>1022</v>
      </c>
      <c r="F122" s="19" t="s">
        <v>1023</v>
      </c>
      <c r="G122" s="18" t="b">
        <v>0</v>
      </c>
      <c r="H122" s="18" t="b">
        <v>0</v>
      </c>
      <c r="I122" s="18" t="b">
        <v>0</v>
      </c>
      <c r="J122" s="19" t="s">
        <v>14</v>
      </c>
      <c r="K122" s="20" t="s">
        <v>14</v>
      </c>
      <c r="L122" s="21" t="s">
        <v>14</v>
      </c>
      <c r="M122" s="21" t="s">
        <v>14</v>
      </c>
      <c r="N122" s="22" t="s">
        <v>1024</v>
      </c>
      <c r="S122" s="23" t="s">
        <v>1025</v>
      </c>
      <c r="T122" s="19" t="s">
        <v>1026</v>
      </c>
      <c r="U122" s="18" t="s">
        <v>468</v>
      </c>
      <c r="V122" s="19" t="s">
        <v>1027</v>
      </c>
      <c r="W122" s="24">
        <f>IF(OR((L4_dependency="licensed_supported"),(L4_dependency="licensed_no_support"),(L4_dependency="proprietary_inaccessible"),(L4_ownership="provider")),"Yes","Hidden by scope")</f>
      </c>
      <c r="X122" s="25" t="s">
        <v>1028</v>
      </c>
    </row>
    <row r="123" ht="60" customHeight="1" spans="1:24" s="18" customFormat="1" x14ac:dyDescent="0.25">
      <c r="A123" s="18" t="s">
        <v>1029</v>
      </c>
      <c r="B123" s="18" t="s">
        <v>313</v>
      </c>
      <c r="C123" s="18" t="s">
        <v>323</v>
      </c>
      <c r="D123" s="18" t="s">
        <v>947</v>
      </c>
      <c r="E123" s="18" t="s">
        <v>1030</v>
      </c>
      <c r="F123" s="19" t="s">
        <v>1031</v>
      </c>
      <c r="G123" s="18" t="b">
        <v>0</v>
      </c>
      <c r="H123" s="18" t="b">
        <v>0</v>
      </c>
      <c r="I123" s="18" t="b">
        <v>0</v>
      </c>
      <c r="J123" s="19" t="s">
        <v>14</v>
      </c>
      <c r="K123" s="20" t="s">
        <v>14</v>
      </c>
      <c r="L123" s="21" t="s">
        <v>14</v>
      </c>
      <c r="M123" s="21" t="s">
        <v>14</v>
      </c>
      <c r="N123" s="22" t="s">
        <v>1032</v>
      </c>
      <c r="S123" s="23" t="s">
        <v>1025</v>
      </c>
      <c r="T123" s="19" t="s">
        <v>1033</v>
      </c>
      <c r="U123" s="18" t="s">
        <v>468</v>
      </c>
      <c r="V123" s="19" t="s">
        <v>1034</v>
      </c>
      <c r="W123" s="24">
        <f>IF(OR((L4_dependency="licensed_supported"),(L4_dependency="licensed_no_support"),(L4_dependency="proprietary_inaccessible"),(L4_ownership="provider")),"Yes","Hidden by scope")</f>
      </c>
      <c r="X123" s="25" t="s">
        <v>803</v>
      </c>
    </row>
    <row r="124" ht="60" customHeight="1" spans="1:24" s="18" customFormat="1" x14ac:dyDescent="0.25">
      <c r="A124" s="18" t="s">
        <v>1035</v>
      </c>
      <c r="B124" s="18" t="s">
        <v>313</v>
      </c>
      <c r="C124" s="18" t="s">
        <v>323</v>
      </c>
      <c r="D124" s="18" t="s">
        <v>947</v>
      </c>
      <c r="E124" s="18" t="s">
        <v>1036</v>
      </c>
      <c r="F124" s="19" t="s">
        <v>1037</v>
      </c>
      <c r="G124" s="18" t="b">
        <v>0</v>
      </c>
      <c r="H124" s="18" t="b">
        <v>0</v>
      </c>
      <c r="I124" s="18" t="b">
        <v>0</v>
      </c>
      <c r="J124" s="19" t="s">
        <v>14</v>
      </c>
      <c r="K124" s="20" t="s">
        <v>14</v>
      </c>
      <c r="L124" s="21" t="s">
        <v>14</v>
      </c>
      <c r="M124" s="21" t="s">
        <v>14</v>
      </c>
      <c r="N124" s="22" t="s">
        <v>1038</v>
      </c>
      <c r="S124" s="23" t="s">
        <v>1025</v>
      </c>
      <c r="T124" s="19" t="s">
        <v>1039</v>
      </c>
      <c r="U124" s="18" t="s">
        <v>468</v>
      </c>
      <c r="V124" s="19" t="s">
        <v>1040</v>
      </c>
      <c r="W124" s="24">
        <f>IF(OR(OR((L3_dependency="licensed_supported"),(L3_dependency="licensed_no_support"),(L3_dependency="proprietary_inaccessible"),(L3_ownership="provider")),OR((L4_dependency="licensed_supported"),(L4_dependency="licensed_no_support"),(L4_dependency="proprietary_inaccessible"),(L4_ownership="provider"))),"Yes","Hidden by scope")</f>
      </c>
      <c r="X124" s="25" t="s">
        <v>1041</v>
      </c>
    </row>
    <row r="125" ht="60" customHeight="1" spans="1:24" s="18" customFormat="1" x14ac:dyDescent="0.25">
      <c r="A125" s="18" t="s">
        <v>1042</v>
      </c>
      <c r="B125" s="18" t="s">
        <v>313</v>
      </c>
      <c r="C125" s="18" t="s">
        <v>323</v>
      </c>
      <c r="D125" s="18" t="s">
        <v>947</v>
      </c>
      <c r="E125" s="18" t="s">
        <v>1043</v>
      </c>
      <c r="F125" s="19" t="s">
        <v>1044</v>
      </c>
      <c r="G125" s="18" t="b">
        <v>0</v>
      </c>
      <c r="H125" s="18" t="b">
        <v>0</v>
      </c>
      <c r="I125" s="18" t="b">
        <v>0</v>
      </c>
      <c r="J125" s="19" t="s">
        <v>14</v>
      </c>
      <c r="K125" s="20" t="s">
        <v>14</v>
      </c>
      <c r="L125" s="21" t="s">
        <v>14</v>
      </c>
      <c r="M125" s="21" t="s">
        <v>14</v>
      </c>
      <c r="N125" s="22" t="s">
        <v>1045</v>
      </c>
      <c r="S125" s="23" t="s">
        <v>1025</v>
      </c>
      <c r="T125" s="19" t="s">
        <v>1046</v>
      </c>
      <c r="U125" s="18" t="s">
        <v>468</v>
      </c>
      <c r="V125" s="19" t="s">
        <v>1047</v>
      </c>
      <c r="W125" s="24">
        <f>IF(OR((L4_dependency="licensed_supported"),(L4_dependency="licensed_no_support"),(L4_dependency="proprietary_inaccessible"),(L4_ownership="provider")),"Yes","Hidden by scope")</f>
      </c>
      <c r="X125" s="25" t="s">
        <v>803</v>
      </c>
    </row>
    <row r="126" ht="60" customHeight="1" spans="1:24" s="18" customFormat="1" x14ac:dyDescent="0.25">
      <c r="A126" s="18" t="s">
        <v>1048</v>
      </c>
      <c r="B126" s="18" t="s">
        <v>313</v>
      </c>
      <c r="C126" s="18" t="s">
        <v>323</v>
      </c>
      <c r="D126" s="18" t="s">
        <v>947</v>
      </c>
      <c r="E126" s="18" t="s">
        <v>1049</v>
      </c>
      <c r="F126" s="19" t="s">
        <v>1050</v>
      </c>
      <c r="G126" s="18" t="b">
        <v>0</v>
      </c>
      <c r="H126" s="18" t="b">
        <v>0</v>
      </c>
      <c r="I126" s="18" t="b">
        <v>0</v>
      </c>
      <c r="J126" s="19" t="s">
        <v>14</v>
      </c>
      <c r="K126" s="20" t="s">
        <v>14</v>
      </c>
      <c r="L126" s="21" t="s">
        <v>14</v>
      </c>
      <c r="M126" s="21" t="s">
        <v>14</v>
      </c>
      <c r="N126" s="22" t="s">
        <v>1051</v>
      </c>
      <c r="S126" s="23" t="s">
        <v>923</v>
      </c>
      <c r="T126" s="19" t="s">
        <v>1052</v>
      </c>
      <c r="U126" s="18" t="s">
        <v>375</v>
      </c>
      <c r="V126" s="19" t="s">
        <v>1053</v>
      </c>
      <c r="W126" s="24" t="s">
        <v>288</v>
      </c>
      <c r="X126" s="18" t="s">
        <v>14</v>
      </c>
    </row>
    <row r="127" ht="60" customHeight="1" spans="1:24" s="18" customFormat="1" x14ac:dyDescent="0.25">
      <c r="A127" s="18" t="s">
        <v>1054</v>
      </c>
      <c r="B127" s="18" t="s">
        <v>313</v>
      </c>
      <c r="C127" s="18" t="s">
        <v>323</v>
      </c>
      <c r="D127" s="18" t="s">
        <v>947</v>
      </c>
      <c r="E127" s="18" t="s">
        <v>1055</v>
      </c>
      <c r="F127" s="19" t="s">
        <v>1056</v>
      </c>
      <c r="G127" s="18" t="b">
        <v>0</v>
      </c>
      <c r="H127" s="18" t="b">
        <v>0</v>
      </c>
      <c r="I127" s="18" t="b">
        <v>0</v>
      </c>
      <c r="J127" s="19" t="s">
        <v>14</v>
      </c>
      <c r="K127" s="20" t="s">
        <v>14</v>
      </c>
      <c r="L127" s="21" t="s">
        <v>14</v>
      </c>
      <c r="M127" s="21" t="s">
        <v>14</v>
      </c>
      <c r="N127" s="22" t="s">
        <v>1057</v>
      </c>
      <c r="S127" s="23" t="s">
        <v>1057</v>
      </c>
      <c r="T127" s="19" t="s">
        <v>14</v>
      </c>
      <c r="U127" s="18" t="s">
        <v>1058</v>
      </c>
      <c r="V127" s="19" t="s">
        <v>1059</v>
      </c>
      <c r="W127" s="24">
        <f>IF(OR(OR((L3_dependency="licensed_supported"),(L3_dependency="licensed_no_support"),(L3_dependency="proprietary_inaccessible"),(L3_ownership="provider")),OR((L4_dependency="licensed_supported"),(L4_dependency="licensed_no_support"),(L4_dependency="proprietary_inaccessible"),(L4_ownership="provider"))),"Yes","Hidden by scope")</f>
      </c>
      <c r="X127" s="25" t="s">
        <v>1060</v>
      </c>
    </row>
    <row r="128" ht="60" customHeight="1" spans="1:24" s="18" customFormat="1" x14ac:dyDescent="0.25">
      <c r="A128" s="18" t="s">
        <v>1061</v>
      </c>
      <c r="B128" s="18" t="s">
        <v>313</v>
      </c>
      <c r="C128" s="18" t="s">
        <v>323</v>
      </c>
      <c r="D128" s="18" t="s">
        <v>947</v>
      </c>
      <c r="E128" s="18" t="s">
        <v>1062</v>
      </c>
      <c r="F128" s="19" t="s">
        <v>1063</v>
      </c>
      <c r="G128" s="18" t="b">
        <v>0</v>
      </c>
      <c r="H128" s="18" t="b">
        <v>0</v>
      </c>
      <c r="I128" s="18" t="b">
        <v>1</v>
      </c>
      <c r="J128" s="19" t="s">
        <v>14</v>
      </c>
      <c r="K128" s="20" t="s">
        <v>14</v>
      </c>
      <c r="L128" s="21" t="s">
        <v>14</v>
      </c>
      <c r="M128" s="21" t="s">
        <v>14</v>
      </c>
      <c r="N128" s="22" t="s">
        <v>328</v>
      </c>
      <c r="R128" s="18">
        <v>3</v>
      </c>
      <c r="S128" s="23" t="s">
        <v>328</v>
      </c>
      <c r="T128" s="19" t="s">
        <v>14</v>
      </c>
      <c r="U128" s="18" t="s">
        <v>425</v>
      </c>
      <c r="V128" s="19" t="s">
        <v>426</v>
      </c>
      <c r="W128" s="24">
        <f>IF(OR(AND((L3_dependency="self_supported_oss"),(L3_operation="client_staff")),AND((L4_dependency="self_supported_oss"),(L4_operation="client_staff"))),"Yes","Hidden by scope")</f>
      </c>
      <c r="X128" s="18" t="s">
        <v>14</v>
      </c>
    </row>
    <row r="129" ht="45" customHeight="1" spans="1:24" s="11" customFormat="1" x14ac:dyDescent="0.25">
      <c r="A129" s="11" t="s">
        <v>1064</v>
      </c>
      <c r="B129" s="11" t="s">
        <v>322</v>
      </c>
      <c r="C129" s="11" t="s">
        <v>323</v>
      </c>
      <c r="D129" s="11" t="s">
        <v>1065</v>
      </c>
      <c r="E129" s="11" t="s">
        <v>1066</v>
      </c>
      <c r="F129" s="12" t="s">
        <v>1067</v>
      </c>
      <c r="G129" s="11" t="b">
        <v>1</v>
      </c>
      <c r="H129" s="11" t="b">
        <v>0</v>
      </c>
      <c r="I129" s="11" t="b">
        <v>1</v>
      </c>
      <c r="J129" s="12" t="s">
        <v>1068</v>
      </c>
      <c r="K129" s="13" t="s">
        <v>14</v>
      </c>
      <c r="L129" s="14" t="s">
        <v>14</v>
      </c>
      <c r="M129" s="14" t="s">
        <v>14</v>
      </c>
      <c r="N129" s="15" t="s">
        <v>1069</v>
      </c>
      <c r="Q129" s="11">
        <v>1</v>
      </c>
      <c r="R129" s="11">
        <v>1</v>
      </c>
      <c r="S129" s="16" t="s">
        <v>328</v>
      </c>
      <c r="T129" s="12" t="s">
        <v>1070</v>
      </c>
      <c r="U129" s="11" t="s">
        <v>286</v>
      </c>
      <c r="V129" s="12" t="s">
        <v>1071</v>
      </c>
      <c r="W129" s="17" t="s">
        <v>288</v>
      </c>
      <c r="X129" s="11" t="s">
        <v>14</v>
      </c>
    </row>
    <row r="130" ht="60" customHeight="1" spans="1:24" s="11" customFormat="1" x14ac:dyDescent="0.25">
      <c r="A130" s="11" t="s">
        <v>1064</v>
      </c>
      <c r="B130" s="11" t="s">
        <v>361</v>
      </c>
      <c r="C130" s="11" t="s">
        <v>323</v>
      </c>
      <c r="D130" s="11" t="s">
        <v>1065</v>
      </c>
      <c r="E130" s="11" t="s">
        <v>1066</v>
      </c>
      <c r="F130" s="12" t="s">
        <v>1072</v>
      </c>
      <c r="G130" s="11" t="b">
        <v>1</v>
      </c>
      <c r="H130" s="11" t="b">
        <v>0</v>
      </c>
      <c r="I130" s="11" t="b">
        <v>1</v>
      </c>
      <c r="J130" s="12" t="s">
        <v>1068</v>
      </c>
      <c r="K130" s="13" t="s">
        <v>14</v>
      </c>
      <c r="L130" s="14" t="s">
        <v>14</v>
      </c>
      <c r="M130" s="14" t="s">
        <v>14</v>
      </c>
      <c r="N130" s="15" t="s">
        <v>1069</v>
      </c>
      <c r="Q130" s="11">
        <v>1</v>
      </c>
      <c r="R130" s="11">
        <v>1</v>
      </c>
      <c r="S130" s="16" t="s">
        <v>328</v>
      </c>
      <c r="T130" s="12" t="s">
        <v>1070</v>
      </c>
      <c r="U130" s="11" t="s">
        <v>286</v>
      </c>
      <c r="V130" s="12" t="s">
        <v>1071</v>
      </c>
      <c r="W130" s="17" t="s">
        <v>288</v>
      </c>
      <c r="X130" s="11" t="s">
        <v>14</v>
      </c>
    </row>
    <row r="131" ht="45" customHeight="1" spans="1:24" s="11" customFormat="1" x14ac:dyDescent="0.25">
      <c r="A131" s="11" t="s">
        <v>1073</v>
      </c>
      <c r="B131" s="11" t="s">
        <v>322</v>
      </c>
      <c r="C131" s="11" t="s">
        <v>323</v>
      </c>
      <c r="D131" s="11" t="s">
        <v>1065</v>
      </c>
      <c r="E131" s="11" t="s">
        <v>1074</v>
      </c>
      <c r="F131" s="12" t="s">
        <v>1075</v>
      </c>
      <c r="G131" s="11" t="b">
        <v>1</v>
      </c>
      <c r="H131" s="11" t="b">
        <v>0</v>
      </c>
      <c r="I131" s="11" t="b">
        <v>1</v>
      </c>
      <c r="J131" s="12" t="s">
        <v>1076</v>
      </c>
      <c r="K131" s="13" t="s">
        <v>14</v>
      </c>
      <c r="L131" s="14" t="s">
        <v>14</v>
      </c>
      <c r="M131" s="14" t="s">
        <v>14</v>
      </c>
      <c r="N131" s="15" t="s">
        <v>1077</v>
      </c>
      <c r="Q131" s="11">
        <v>1</v>
      </c>
      <c r="R131" s="11">
        <v>1</v>
      </c>
      <c r="S131" s="16" t="s">
        <v>328</v>
      </c>
      <c r="T131" s="12" t="s">
        <v>1078</v>
      </c>
      <c r="U131" s="11" t="s">
        <v>286</v>
      </c>
      <c r="V131" s="12" t="s">
        <v>1079</v>
      </c>
      <c r="W131" s="17" t="s">
        <v>288</v>
      </c>
      <c r="X131" s="11" t="s">
        <v>14</v>
      </c>
    </row>
    <row r="132" ht="60" customHeight="1" spans="1:24" s="11" customFormat="1" x14ac:dyDescent="0.25">
      <c r="A132" s="11" t="s">
        <v>1073</v>
      </c>
      <c r="B132" s="11" t="s">
        <v>361</v>
      </c>
      <c r="C132" s="11" t="s">
        <v>323</v>
      </c>
      <c r="D132" s="11" t="s">
        <v>1065</v>
      </c>
      <c r="E132" s="11" t="s">
        <v>1080</v>
      </c>
      <c r="F132" s="12" t="s">
        <v>1081</v>
      </c>
      <c r="G132" s="11" t="b">
        <v>1</v>
      </c>
      <c r="H132" s="11" t="b">
        <v>0</v>
      </c>
      <c r="I132" s="11" t="b">
        <v>1</v>
      </c>
      <c r="J132" s="12" t="s">
        <v>1076</v>
      </c>
      <c r="K132" s="13" t="s">
        <v>14</v>
      </c>
      <c r="L132" s="14" t="s">
        <v>14</v>
      </c>
      <c r="M132" s="14" t="s">
        <v>14</v>
      </c>
      <c r="N132" s="15" t="s">
        <v>1077</v>
      </c>
      <c r="Q132" s="11">
        <v>1</v>
      </c>
      <c r="R132" s="11">
        <v>1</v>
      </c>
      <c r="S132" s="16" t="s">
        <v>328</v>
      </c>
      <c r="T132" s="12" t="s">
        <v>1078</v>
      </c>
      <c r="U132" s="11" t="s">
        <v>286</v>
      </c>
      <c r="V132" s="12" t="s">
        <v>1079</v>
      </c>
      <c r="W132" s="17" t="s">
        <v>288</v>
      </c>
      <c r="X132" s="11" t="s">
        <v>14</v>
      </c>
    </row>
    <row r="133" ht="60" customHeight="1" spans="1:24" s="11" customFormat="1" x14ac:dyDescent="0.25">
      <c r="A133" s="11" t="s">
        <v>1082</v>
      </c>
      <c r="B133" s="11" t="s">
        <v>322</v>
      </c>
      <c r="C133" s="11" t="s">
        <v>323</v>
      </c>
      <c r="D133" s="11" t="s">
        <v>1065</v>
      </c>
      <c r="E133" s="11" t="s">
        <v>1083</v>
      </c>
      <c r="F133" s="12" t="s">
        <v>1084</v>
      </c>
      <c r="G133" s="11" t="b">
        <v>1</v>
      </c>
      <c r="H133" s="11" t="b">
        <v>0</v>
      </c>
      <c r="I133" s="11" t="b">
        <v>1</v>
      </c>
      <c r="J133" s="12" t="s">
        <v>1085</v>
      </c>
      <c r="K133" s="13" t="s">
        <v>14</v>
      </c>
      <c r="L133" s="14" t="s">
        <v>14</v>
      </c>
      <c r="M133" s="14" t="s">
        <v>14</v>
      </c>
      <c r="N133" s="15" t="s">
        <v>1086</v>
      </c>
      <c r="Q133" s="11">
        <v>2</v>
      </c>
      <c r="R133" s="11">
        <v>2</v>
      </c>
      <c r="S133" s="16" t="s">
        <v>328</v>
      </c>
      <c r="T133" s="12" t="s">
        <v>1087</v>
      </c>
      <c r="U133" s="11" t="s">
        <v>286</v>
      </c>
      <c r="V133" s="12" t="s">
        <v>1088</v>
      </c>
      <c r="W133" s="17" t="s">
        <v>288</v>
      </c>
      <c r="X133" s="26" t="s">
        <v>1089</v>
      </c>
    </row>
    <row r="134" ht="60" customHeight="1" spans="1:24" s="11" customFormat="1" x14ac:dyDescent="0.25">
      <c r="A134" s="11" t="s">
        <v>1082</v>
      </c>
      <c r="B134" s="11" t="s">
        <v>361</v>
      </c>
      <c r="C134" s="11" t="s">
        <v>323</v>
      </c>
      <c r="D134" s="11" t="s">
        <v>1065</v>
      </c>
      <c r="E134" s="11" t="s">
        <v>1090</v>
      </c>
      <c r="F134" s="12" t="s">
        <v>1091</v>
      </c>
      <c r="G134" s="11" t="b">
        <v>1</v>
      </c>
      <c r="H134" s="11" t="b">
        <v>0</v>
      </c>
      <c r="I134" s="11" t="b">
        <v>1</v>
      </c>
      <c r="J134" s="12" t="s">
        <v>1085</v>
      </c>
      <c r="K134" s="13" t="s">
        <v>14</v>
      </c>
      <c r="L134" s="14" t="s">
        <v>14</v>
      </c>
      <c r="M134" s="14" t="s">
        <v>14</v>
      </c>
      <c r="N134" s="15" t="s">
        <v>1086</v>
      </c>
      <c r="Q134" s="11">
        <v>2</v>
      </c>
      <c r="R134" s="11">
        <v>2</v>
      </c>
      <c r="S134" s="16" t="s">
        <v>328</v>
      </c>
      <c r="T134" s="12" t="s">
        <v>1087</v>
      </c>
      <c r="U134" s="11" t="s">
        <v>286</v>
      </c>
      <c r="V134" s="12" t="s">
        <v>1088</v>
      </c>
      <c r="W134" s="17" t="s">
        <v>288</v>
      </c>
      <c r="X134" s="26" t="s">
        <v>1089</v>
      </c>
    </row>
    <row r="135" ht="45" customHeight="1" spans="1:24" s="11" customFormat="1" x14ac:dyDescent="0.25">
      <c r="A135" s="11" t="s">
        <v>1092</v>
      </c>
      <c r="B135" s="11" t="s">
        <v>322</v>
      </c>
      <c r="C135" s="11" t="s">
        <v>323</v>
      </c>
      <c r="D135" s="11" t="s">
        <v>1065</v>
      </c>
      <c r="E135" s="11" t="s">
        <v>1093</v>
      </c>
      <c r="F135" s="12" t="s">
        <v>1094</v>
      </c>
      <c r="G135" s="11" t="b">
        <v>1</v>
      </c>
      <c r="H135" s="11" t="b">
        <v>0</v>
      </c>
      <c r="I135" s="11" t="b">
        <v>1</v>
      </c>
      <c r="J135" s="12" t="s">
        <v>1095</v>
      </c>
      <c r="K135" s="13" t="s">
        <v>14</v>
      </c>
      <c r="L135" s="14" t="s">
        <v>14</v>
      </c>
      <c r="M135" s="14" t="s">
        <v>14</v>
      </c>
      <c r="N135" s="15" t="s">
        <v>1096</v>
      </c>
      <c r="Q135" s="11">
        <v>2</v>
      </c>
      <c r="R135" s="11">
        <v>2</v>
      </c>
      <c r="S135" s="16" t="s">
        <v>328</v>
      </c>
      <c r="T135" s="12" t="s">
        <v>1097</v>
      </c>
      <c r="U135" s="11" t="s">
        <v>286</v>
      </c>
      <c r="V135" s="12" t="s">
        <v>1098</v>
      </c>
      <c r="W135" s="17" t="s">
        <v>288</v>
      </c>
      <c r="X135" s="26" t="s">
        <v>1089</v>
      </c>
    </row>
    <row r="136" ht="60" customHeight="1" spans="1:24" s="11" customFormat="1" x14ac:dyDescent="0.25">
      <c r="A136" s="11" t="s">
        <v>1092</v>
      </c>
      <c r="B136" s="11" t="s">
        <v>361</v>
      </c>
      <c r="C136" s="11" t="s">
        <v>323</v>
      </c>
      <c r="D136" s="11" t="s">
        <v>1065</v>
      </c>
      <c r="E136" s="11" t="s">
        <v>1099</v>
      </c>
      <c r="F136" s="12" t="s">
        <v>1100</v>
      </c>
      <c r="G136" s="11" t="b">
        <v>1</v>
      </c>
      <c r="H136" s="11" t="b">
        <v>0</v>
      </c>
      <c r="I136" s="11" t="b">
        <v>1</v>
      </c>
      <c r="J136" s="12" t="s">
        <v>1095</v>
      </c>
      <c r="K136" s="13" t="s">
        <v>14</v>
      </c>
      <c r="L136" s="14" t="s">
        <v>14</v>
      </c>
      <c r="M136" s="14" t="s">
        <v>14</v>
      </c>
      <c r="N136" s="15" t="s">
        <v>1096</v>
      </c>
      <c r="Q136" s="11">
        <v>2</v>
      </c>
      <c r="R136" s="11">
        <v>2</v>
      </c>
      <c r="S136" s="16" t="s">
        <v>328</v>
      </c>
      <c r="T136" s="12" t="s">
        <v>1097</v>
      </c>
      <c r="U136" s="11" t="s">
        <v>286</v>
      </c>
      <c r="V136" s="12" t="s">
        <v>1098</v>
      </c>
      <c r="W136" s="17" t="s">
        <v>288</v>
      </c>
      <c r="X136" s="26" t="s">
        <v>1089</v>
      </c>
    </row>
    <row r="137" ht="60" customHeight="1" spans="1:24" s="11" customFormat="1" x14ac:dyDescent="0.25">
      <c r="A137" s="11" t="s">
        <v>1101</v>
      </c>
      <c r="B137" s="11" t="s">
        <v>313</v>
      </c>
      <c r="C137" s="11" t="s">
        <v>323</v>
      </c>
      <c r="D137" s="11" t="s">
        <v>1065</v>
      </c>
      <c r="E137" s="11" t="s">
        <v>1102</v>
      </c>
      <c r="F137" s="12" t="s">
        <v>1103</v>
      </c>
      <c r="G137" s="11" t="b">
        <v>1</v>
      </c>
      <c r="H137" s="11" t="b">
        <v>0</v>
      </c>
      <c r="I137" s="11" t="b">
        <v>1</v>
      </c>
      <c r="J137" s="12" t="s">
        <v>1104</v>
      </c>
      <c r="K137" s="13" t="s">
        <v>14</v>
      </c>
      <c r="L137" s="14" t="s">
        <v>14</v>
      </c>
      <c r="M137" s="14" t="s">
        <v>14</v>
      </c>
      <c r="N137" s="15" t="s">
        <v>1105</v>
      </c>
      <c r="Q137" s="11">
        <v>2</v>
      </c>
      <c r="R137" s="11">
        <v>2</v>
      </c>
      <c r="S137" s="16" t="s">
        <v>328</v>
      </c>
      <c r="T137" s="12" t="s">
        <v>1106</v>
      </c>
      <c r="U137" s="11" t="s">
        <v>286</v>
      </c>
      <c r="V137" s="12" t="s">
        <v>1107</v>
      </c>
      <c r="W137" s="17" t="s">
        <v>288</v>
      </c>
      <c r="X137" s="11" t="s">
        <v>14</v>
      </c>
    </row>
    <row r="138" ht="60" customHeight="1" spans="1:24" s="11" customFormat="1" x14ac:dyDescent="0.25">
      <c r="A138" s="11" t="s">
        <v>1108</v>
      </c>
      <c r="B138" s="11" t="s">
        <v>313</v>
      </c>
      <c r="C138" s="11" t="s">
        <v>323</v>
      </c>
      <c r="D138" s="11" t="s">
        <v>1065</v>
      </c>
      <c r="E138" s="11" t="s">
        <v>1109</v>
      </c>
      <c r="F138" s="12" t="s">
        <v>1110</v>
      </c>
      <c r="G138" s="11" t="b">
        <v>1</v>
      </c>
      <c r="H138" s="11" t="b">
        <v>0</v>
      </c>
      <c r="I138" s="11" t="b">
        <v>1</v>
      </c>
      <c r="J138" s="12" t="s">
        <v>1111</v>
      </c>
      <c r="K138" s="13" t="s">
        <v>14</v>
      </c>
      <c r="L138" s="14" t="s">
        <v>14</v>
      </c>
      <c r="M138" s="14" t="s">
        <v>14</v>
      </c>
      <c r="N138" s="15" t="s">
        <v>1112</v>
      </c>
      <c r="Q138" s="11">
        <v>3</v>
      </c>
      <c r="R138" s="11">
        <v>3</v>
      </c>
      <c r="S138" s="16" t="s">
        <v>328</v>
      </c>
      <c r="T138" s="12" t="s">
        <v>1113</v>
      </c>
      <c r="U138" s="11" t="s">
        <v>286</v>
      </c>
      <c r="V138" s="12" t="s">
        <v>1114</v>
      </c>
      <c r="W138" s="17" t="s">
        <v>288</v>
      </c>
      <c r="X138" s="11" t="s">
        <v>14</v>
      </c>
    </row>
    <row r="139" ht="60" customHeight="1" spans="1:24" s="11" customFormat="1" x14ac:dyDescent="0.25">
      <c r="A139" s="11" t="s">
        <v>1115</v>
      </c>
      <c r="B139" s="11" t="s">
        <v>322</v>
      </c>
      <c r="C139" s="11" t="s">
        <v>323</v>
      </c>
      <c r="D139" s="11" t="s">
        <v>1065</v>
      </c>
      <c r="E139" s="11" t="s">
        <v>1116</v>
      </c>
      <c r="F139" s="12" t="s">
        <v>1117</v>
      </c>
      <c r="G139" s="11" t="b">
        <v>1</v>
      </c>
      <c r="H139" s="11" t="b">
        <v>0</v>
      </c>
      <c r="I139" s="11" t="b">
        <v>1</v>
      </c>
      <c r="J139" s="12" t="s">
        <v>1118</v>
      </c>
      <c r="K139" s="13" t="s">
        <v>14</v>
      </c>
      <c r="L139" s="14" t="s">
        <v>14</v>
      </c>
      <c r="M139" s="14" t="s">
        <v>14</v>
      </c>
      <c r="N139" s="15" t="s">
        <v>1119</v>
      </c>
      <c r="Q139" s="11">
        <v>3</v>
      </c>
      <c r="R139" s="11">
        <v>3</v>
      </c>
      <c r="S139" s="16" t="s">
        <v>328</v>
      </c>
      <c r="T139" s="12" t="s">
        <v>1120</v>
      </c>
      <c r="U139" s="11" t="s">
        <v>286</v>
      </c>
      <c r="V139" s="12" t="s">
        <v>1121</v>
      </c>
      <c r="W139" s="17" t="s">
        <v>288</v>
      </c>
      <c r="X139" s="11" t="s">
        <v>14</v>
      </c>
    </row>
    <row r="140" ht="60" customHeight="1" spans="1:24" s="11" customFormat="1" x14ac:dyDescent="0.25">
      <c r="A140" s="11" t="s">
        <v>1115</v>
      </c>
      <c r="B140" s="11" t="s">
        <v>361</v>
      </c>
      <c r="C140" s="11" t="s">
        <v>323</v>
      </c>
      <c r="D140" s="11" t="s">
        <v>1065</v>
      </c>
      <c r="E140" s="11" t="s">
        <v>1122</v>
      </c>
      <c r="F140" s="12" t="s">
        <v>1123</v>
      </c>
      <c r="G140" s="11" t="b">
        <v>1</v>
      </c>
      <c r="H140" s="11" t="b">
        <v>0</v>
      </c>
      <c r="I140" s="11" t="b">
        <v>1</v>
      </c>
      <c r="J140" s="12" t="s">
        <v>1118</v>
      </c>
      <c r="K140" s="13" t="s">
        <v>14</v>
      </c>
      <c r="L140" s="14" t="s">
        <v>14</v>
      </c>
      <c r="M140" s="14" t="s">
        <v>14</v>
      </c>
      <c r="N140" s="15" t="s">
        <v>1119</v>
      </c>
      <c r="Q140" s="11">
        <v>3</v>
      </c>
      <c r="R140" s="11">
        <v>3</v>
      </c>
      <c r="S140" s="16" t="s">
        <v>328</v>
      </c>
      <c r="T140" s="12" t="s">
        <v>1120</v>
      </c>
      <c r="U140" s="11" t="s">
        <v>286</v>
      </c>
      <c r="V140" s="12" t="s">
        <v>1121</v>
      </c>
      <c r="W140" s="17" t="s">
        <v>288</v>
      </c>
      <c r="X140" s="11" t="s">
        <v>14</v>
      </c>
    </row>
    <row r="141" ht="60" customHeight="1" spans="1:24" s="11" customFormat="1" x14ac:dyDescent="0.25">
      <c r="A141" s="11" t="s">
        <v>1124</v>
      </c>
      <c r="B141" s="11" t="s">
        <v>276</v>
      </c>
      <c r="C141" s="11" t="s">
        <v>323</v>
      </c>
      <c r="D141" s="11" t="s">
        <v>1065</v>
      </c>
      <c r="E141" s="11" t="s">
        <v>1125</v>
      </c>
      <c r="F141" s="12" t="s">
        <v>1126</v>
      </c>
      <c r="G141" s="11" t="b">
        <v>1</v>
      </c>
      <c r="H141" s="11" t="b">
        <v>0</v>
      </c>
      <c r="I141" s="11" t="b">
        <v>1</v>
      </c>
      <c r="J141" s="12" t="s">
        <v>14</v>
      </c>
      <c r="K141" s="13" t="s">
        <v>14</v>
      </c>
      <c r="L141" s="14" t="s">
        <v>14</v>
      </c>
      <c r="M141" s="14" t="s">
        <v>14</v>
      </c>
      <c r="N141" s="15" t="s">
        <v>1127</v>
      </c>
      <c r="P141" s="11" t="s">
        <v>1128</v>
      </c>
      <c r="Q141" s="11">
        <v>2</v>
      </c>
      <c r="R141" s="11">
        <v>2</v>
      </c>
      <c r="S141" s="16" t="s">
        <v>328</v>
      </c>
      <c r="T141" s="12" t="s">
        <v>1129</v>
      </c>
      <c r="U141" s="11" t="s">
        <v>286</v>
      </c>
      <c r="V141" s="12" t="s">
        <v>1130</v>
      </c>
      <c r="W141" s="17" t="s">
        <v>288</v>
      </c>
      <c r="X141" s="11" t="s">
        <v>14</v>
      </c>
    </row>
    <row r="142" ht="60" customHeight="1" spans="1:24" s="11" customFormat="1" x14ac:dyDescent="0.25">
      <c r="A142" s="11" t="s">
        <v>1124</v>
      </c>
      <c r="B142" s="11" t="s">
        <v>289</v>
      </c>
      <c r="C142" s="11" t="s">
        <v>323</v>
      </c>
      <c r="D142" s="11" t="s">
        <v>1065</v>
      </c>
      <c r="E142" s="11" t="s">
        <v>1131</v>
      </c>
      <c r="F142" s="12" t="s">
        <v>1132</v>
      </c>
      <c r="G142" s="11" t="b">
        <v>1</v>
      </c>
      <c r="H142" s="11" t="b">
        <v>0</v>
      </c>
      <c r="I142" s="11" t="b">
        <v>1</v>
      </c>
      <c r="J142" s="12" t="s">
        <v>14</v>
      </c>
      <c r="K142" s="13" t="s">
        <v>14</v>
      </c>
      <c r="L142" s="14" t="s">
        <v>14</v>
      </c>
      <c r="M142" s="14" t="s">
        <v>14</v>
      </c>
      <c r="N142" s="15" t="s">
        <v>1127</v>
      </c>
      <c r="P142" s="11" t="s">
        <v>1128</v>
      </c>
      <c r="Q142" s="11">
        <v>2</v>
      </c>
      <c r="R142" s="11">
        <v>2</v>
      </c>
      <c r="S142" s="16" t="s">
        <v>328</v>
      </c>
      <c r="T142" s="12" t="s">
        <v>1129</v>
      </c>
      <c r="U142" s="11" t="s">
        <v>286</v>
      </c>
      <c r="V142" s="12" t="s">
        <v>1130</v>
      </c>
      <c r="W142" s="17" t="s">
        <v>288</v>
      </c>
      <c r="X142" s="11" t="s">
        <v>14</v>
      </c>
    </row>
    <row r="143" ht="60" customHeight="1" spans="1:24" s="11" customFormat="1" x14ac:dyDescent="0.25">
      <c r="A143" s="11" t="s">
        <v>1133</v>
      </c>
      <c r="B143" s="11" t="s">
        <v>313</v>
      </c>
      <c r="C143" s="11" t="s">
        <v>323</v>
      </c>
      <c r="D143" s="11" t="s">
        <v>1065</v>
      </c>
      <c r="E143" s="11" t="s">
        <v>1134</v>
      </c>
      <c r="F143" s="12" t="s">
        <v>1135</v>
      </c>
      <c r="G143" s="11" t="b">
        <v>0</v>
      </c>
      <c r="H143" s="11" t="b">
        <v>0</v>
      </c>
      <c r="I143" s="11" t="b">
        <v>0</v>
      </c>
      <c r="J143" s="12" t="s">
        <v>14</v>
      </c>
      <c r="K143" s="13" t="s">
        <v>14</v>
      </c>
      <c r="L143" s="14" t="s">
        <v>14</v>
      </c>
      <c r="M143" s="14" t="s">
        <v>14</v>
      </c>
      <c r="N143" s="15" t="s">
        <v>1136</v>
      </c>
      <c r="S143" s="16" t="s">
        <v>358</v>
      </c>
      <c r="T143" s="12" t="s">
        <v>1137</v>
      </c>
      <c r="U143" s="11" t="s">
        <v>286</v>
      </c>
      <c r="V143" s="12" t="s">
        <v>1138</v>
      </c>
      <c r="W143" s="17" t="s">
        <v>288</v>
      </c>
      <c r="X143" s="11" t="s">
        <v>14</v>
      </c>
    </row>
    <row r="144" ht="60" customHeight="1" spans="1:24" s="18" customFormat="1" x14ac:dyDescent="0.25">
      <c r="A144" s="18" t="s">
        <v>1139</v>
      </c>
      <c r="B144" s="18" t="s">
        <v>313</v>
      </c>
      <c r="C144" s="18" t="s">
        <v>323</v>
      </c>
      <c r="D144" s="18" t="s">
        <v>1140</v>
      </c>
      <c r="E144" s="18" t="s">
        <v>1141</v>
      </c>
      <c r="F144" s="19" t="s">
        <v>1142</v>
      </c>
      <c r="G144" s="18" t="b">
        <v>1</v>
      </c>
      <c r="H144" s="18" t="b">
        <v>0</v>
      </c>
      <c r="I144" s="18" t="b">
        <v>1</v>
      </c>
      <c r="J144" s="19" t="s">
        <v>1143</v>
      </c>
      <c r="K144" s="20" t="s">
        <v>14</v>
      </c>
      <c r="L144" s="21" t="s">
        <v>14</v>
      </c>
      <c r="M144" s="21" t="s">
        <v>14</v>
      </c>
      <c r="N144" s="22" t="s">
        <v>1144</v>
      </c>
      <c r="Q144" s="18">
        <v>1</v>
      </c>
      <c r="R144" s="18">
        <v>1</v>
      </c>
      <c r="S144" s="23" t="s">
        <v>328</v>
      </c>
      <c r="T144" s="19" t="s">
        <v>1145</v>
      </c>
      <c r="U144" s="18" t="s">
        <v>286</v>
      </c>
      <c r="V144" s="19" t="s">
        <v>1146</v>
      </c>
      <c r="W144" s="24" t="s">
        <v>288</v>
      </c>
      <c r="X144" s="18" t="s">
        <v>14</v>
      </c>
    </row>
    <row r="145" ht="60" customHeight="1" spans="1:24" s="18" customFormat="1" x14ac:dyDescent="0.25">
      <c r="A145" s="18" t="s">
        <v>1147</v>
      </c>
      <c r="B145" s="18" t="s">
        <v>313</v>
      </c>
      <c r="C145" s="18" t="s">
        <v>323</v>
      </c>
      <c r="D145" s="18" t="s">
        <v>1140</v>
      </c>
      <c r="E145" s="18" t="s">
        <v>1148</v>
      </c>
      <c r="F145" s="19" t="s">
        <v>1149</v>
      </c>
      <c r="G145" s="18" t="b">
        <v>1</v>
      </c>
      <c r="H145" s="18" t="b">
        <v>0</v>
      </c>
      <c r="I145" s="18" t="b">
        <v>1</v>
      </c>
      <c r="J145" s="19" t="s">
        <v>1150</v>
      </c>
      <c r="K145" s="20" t="s">
        <v>14</v>
      </c>
      <c r="L145" s="21" t="s">
        <v>14</v>
      </c>
      <c r="M145" s="21" t="s">
        <v>14</v>
      </c>
      <c r="N145" s="22" t="s">
        <v>1151</v>
      </c>
      <c r="Q145" s="18">
        <v>2</v>
      </c>
      <c r="R145" s="18">
        <v>2</v>
      </c>
      <c r="S145" s="23" t="s">
        <v>328</v>
      </c>
      <c r="T145" s="19" t="s">
        <v>1152</v>
      </c>
      <c r="U145" s="18" t="s">
        <v>286</v>
      </c>
      <c r="V145" s="19" t="s">
        <v>1153</v>
      </c>
      <c r="W145" s="24" t="s">
        <v>288</v>
      </c>
      <c r="X145" s="18" t="s">
        <v>14</v>
      </c>
    </row>
    <row r="146" ht="60" customHeight="1" spans="1:24" s="18" customFormat="1" x14ac:dyDescent="0.25">
      <c r="A146" s="18" t="s">
        <v>1154</v>
      </c>
      <c r="B146" s="18" t="s">
        <v>313</v>
      </c>
      <c r="C146" s="18" t="s">
        <v>323</v>
      </c>
      <c r="D146" s="18" t="s">
        <v>1140</v>
      </c>
      <c r="E146" s="18" t="s">
        <v>1155</v>
      </c>
      <c r="F146" s="19" t="s">
        <v>1156</v>
      </c>
      <c r="G146" s="18" t="b">
        <v>1</v>
      </c>
      <c r="H146" s="18" t="b">
        <v>0</v>
      </c>
      <c r="I146" s="18" t="b">
        <v>1</v>
      </c>
      <c r="J146" s="19" t="s">
        <v>1157</v>
      </c>
      <c r="K146" s="20" t="s">
        <v>14</v>
      </c>
      <c r="L146" s="21" t="s">
        <v>14</v>
      </c>
      <c r="M146" s="21" t="s">
        <v>14</v>
      </c>
      <c r="N146" s="22" t="s">
        <v>1158</v>
      </c>
      <c r="Q146" s="18">
        <v>2</v>
      </c>
      <c r="R146" s="18">
        <v>2</v>
      </c>
      <c r="S146" s="23" t="s">
        <v>328</v>
      </c>
      <c r="T146" s="19" t="s">
        <v>1159</v>
      </c>
      <c r="U146" s="18" t="s">
        <v>286</v>
      </c>
      <c r="V146" s="19" t="s">
        <v>1160</v>
      </c>
      <c r="W146" s="24" t="s">
        <v>288</v>
      </c>
      <c r="X146" s="18" t="s">
        <v>14</v>
      </c>
    </row>
    <row r="147" ht="45" customHeight="1" spans="1:24" s="18" customFormat="1" x14ac:dyDescent="0.25">
      <c r="A147" s="18" t="s">
        <v>1161</v>
      </c>
      <c r="B147" s="18" t="s">
        <v>313</v>
      </c>
      <c r="C147" s="18" t="s">
        <v>323</v>
      </c>
      <c r="D147" s="18" t="s">
        <v>1140</v>
      </c>
      <c r="E147" s="18" t="s">
        <v>1162</v>
      </c>
      <c r="F147" s="19" t="s">
        <v>1163</v>
      </c>
      <c r="G147" s="18" t="b">
        <v>1</v>
      </c>
      <c r="H147" s="18" t="b">
        <v>0</v>
      </c>
      <c r="I147" s="18" t="b">
        <v>1</v>
      </c>
      <c r="J147" s="19" t="s">
        <v>1164</v>
      </c>
      <c r="K147" s="20" t="s">
        <v>14</v>
      </c>
      <c r="L147" s="21" t="s">
        <v>14</v>
      </c>
      <c r="M147" s="21" t="s">
        <v>14</v>
      </c>
      <c r="N147" s="22" t="s">
        <v>1165</v>
      </c>
      <c r="Q147" s="18">
        <v>2</v>
      </c>
      <c r="R147" s="18">
        <v>2</v>
      </c>
      <c r="S147" s="23" t="s">
        <v>328</v>
      </c>
      <c r="T147" s="19" t="s">
        <v>1166</v>
      </c>
      <c r="U147" s="18" t="s">
        <v>286</v>
      </c>
      <c r="V147" s="19" t="s">
        <v>1167</v>
      </c>
      <c r="W147" s="24" t="s">
        <v>288</v>
      </c>
      <c r="X147" s="18" t="s">
        <v>14</v>
      </c>
    </row>
    <row r="148" ht="60" customHeight="1" spans="1:24" s="18" customFormat="1" x14ac:dyDescent="0.25">
      <c r="A148" s="18" t="s">
        <v>1168</v>
      </c>
      <c r="B148" s="18" t="s">
        <v>313</v>
      </c>
      <c r="C148" s="18" t="s">
        <v>323</v>
      </c>
      <c r="D148" s="18" t="s">
        <v>1140</v>
      </c>
      <c r="E148" s="18" t="s">
        <v>1169</v>
      </c>
      <c r="F148" s="19" t="s">
        <v>1170</v>
      </c>
      <c r="G148" s="18" t="b">
        <v>0</v>
      </c>
      <c r="H148" s="18" t="b">
        <v>0</v>
      </c>
      <c r="I148" s="18" t="b">
        <v>1</v>
      </c>
      <c r="J148" s="19" t="s">
        <v>1171</v>
      </c>
      <c r="K148" s="20" t="s">
        <v>14</v>
      </c>
      <c r="L148" s="21" t="s">
        <v>14</v>
      </c>
      <c r="M148" s="21" t="s">
        <v>14</v>
      </c>
      <c r="N148" s="22" t="s">
        <v>1172</v>
      </c>
      <c r="Q148" s="18">
        <v>3</v>
      </c>
      <c r="R148" s="18">
        <v>3</v>
      </c>
      <c r="S148" s="23" t="s">
        <v>328</v>
      </c>
      <c r="T148" s="19" t="s">
        <v>1173</v>
      </c>
      <c r="U148" s="18" t="s">
        <v>286</v>
      </c>
      <c r="V148" s="19" t="s">
        <v>1174</v>
      </c>
      <c r="W148" s="24" t="s">
        <v>288</v>
      </c>
      <c r="X148" s="18" t="s">
        <v>14</v>
      </c>
    </row>
    <row r="149" ht="60" customHeight="1" spans="1:24" s="11" customFormat="1" x14ac:dyDescent="0.25">
      <c r="A149" s="11" t="s">
        <v>1175</v>
      </c>
      <c r="B149" s="11" t="s">
        <v>313</v>
      </c>
      <c r="C149" s="11" t="s">
        <v>323</v>
      </c>
      <c r="D149" s="11" t="s">
        <v>1176</v>
      </c>
      <c r="E149" s="11" t="s">
        <v>1177</v>
      </c>
      <c r="F149" s="12" t="s">
        <v>1178</v>
      </c>
      <c r="G149" s="11" t="b">
        <v>0</v>
      </c>
      <c r="H149" s="11" t="b">
        <v>0</v>
      </c>
      <c r="I149" s="11" t="b">
        <v>0</v>
      </c>
      <c r="J149" s="12" t="s">
        <v>14</v>
      </c>
      <c r="K149" s="13" t="s">
        <v>14</v>
      </c>
      <c r="L149" s="14" t="s">
        <v>14</v>
      </c>
      <c r="M149" s="14" t="s">
        <v>14</v>
      </c>
      <c r="N149" s="15" t="s">
        <v>1179</v>
      </c>
      <c r="S149" s="16" t="s">
        <v>387</v>
      </c>
      <c r="T149" s="12" t="s">
        <v>1180</v>
      </c>
      <c r="U149" s="11" t="s">
        <v>468</v>
      </c>
      <c r="V149" s="12" t="s">
        <v>1181</v>
      </c>
      <c r="W149" s="17" t="s">
        <v>288</v>
      </c>
      <c r="X149" s="11" t="s">
        <v>14</v>
      </c>
    </row>
    <row r="150" ht="60" customHeight="1" spans="1:24" s="11" customFormat="1" x14ac:dyDescent="0.25">
      <c r="A150" s="11" t="s">
        <v>1182</v>
      </c>
      <c r="B150" s="11" t="s">
        <v>313</v>
      </c>
      <c r="C150" s="11" t="s">
        <v>323</v>
      </c>
      <c r="D150" s="11" t="s">
        <v>1176</v>
      </c>
      <c r="E150" s="11" t="s">
        <v>1183</v>
      </c>
      <c r="F150" s="12" t="s">
        <v>1184</v>
      </c>
      <c r="G150" s="11" t="b">
        <v>0</v>
      </c>
      <c r="H150" s="11" t="b">
        <v>0</v>
      </c>
      <c r="I150" s="11" t="b">
        <v>0</v>
      </c>
      <c r="J150" s="12" t="s">
        <v>14</v>
      </c>
      <c r="K150" s="13" t="s">
        <v>14</v>
      </c>
      <c r="L150" s="14" t="s">
        <v>14</v>
      </c>
      <c r="M150" s="14" t="s">
        <v>14</v>
      </c>
      <c r="N150" s="15" t="s">
        <v>1185</v>
      </c>
      <c r="S150" s="16" t="s">
        <v>914</v>
      </c>
      <c r="T150" s="12" t="s">
        <v>1186</v>
      </c>
      <c r="U150" s="11" t="s">
        <v>468</v>
      </c>
      <c r="V150" s="12" t="s">
        <v>1187</v>
      </c>
      <c r="W150" s="17" t="s">
        <v>288</v>
      </c>
      <c r="X150" s="11" t="s">
        <v>14</v>
      </c>
    </row>
    <row r="151" ht="60" customHeight="1" spans="1:24" s="11" customFormat="1" x14ac:dyDescent="0.25">
      <c r="A151" s="11" t="s">
        <v>1188</v>
      </c>
      <c r="B151" s="11" t="s">
        <v>313</v>
      </c>
      <c r="C151" s="11" t="s">
        <v>323</v>
      </c>
      <c r="D151" s="11" t="s">
        <v>1176</v>
      </c>
      <c r="E151" s="11" t="s">
        <v>1189</v>
      </c>
      <c r="F151" s="12" t="s">
        <v>1190</v>
      </c>
      <c r="G151" s="11" t="b">
        <v>0</v>
      </c>
      <c r="H151" s="11" t="b">
        <v>0</v>
      </c>
      <c r="I151" s="11" t="b">
        <v>0</v>
      </c>
      <c r="J151" s="12" t="s">
        <v>14</v>
      </c>
      <c r="K151" s="13" t="s">
        <v>14</v>
      </c>
      <c r="L151" s="14" t="s">
        <v>14</v>
      </c>
      <c r="M151" s="14" t="s">
        <v>14</v>
      </c>
      <c r="N151" s="15" t="s">
        <v>1191</v>
      </c>
      <c r="S151" s="16" t="s">
        <v>1025</v>
      </c>
      <c r="T151" s="12" t="s">
        <v>1192</v>
      </c>
      <c r="U151" s="11" t="s">
        <v>468</v>
      </c>
      <c r="V151" s="12" t="s">
        <v>1193</v>
      </c>
      <c r="W151" s="17" t="s">
        <v>288</v>
      </c>
      <c r="X151" s="11" t="s">
        <v>14</v>
      </c>
    </row>
    <row r="152" ht="60" customHeight="1" spans="1:24" s="11" customFormat="1" x14ac:dyDescent="0.25">
      <c r="A152" s="11" t="s">
        <v>1194</v>
      </c>
      <c r="B152" s="11" t="s">
        <v>313</v>
      </c>
      <c r="C152" s="11" t="s">
        <v>323</v>
      </c>
      <c r="D152" s="11" t="s">
        <v>1176</v>
      </c>
      <c r="E152" s="11" t="s">
        <v>1195</v>
      </c>
      <c r="F152" s="12" t="s">
        <v>1196</v>
      </c>
      <c r="G152" s="11" t="b">
        <v>0</v>
      </c>
      <c r="H152" s="11" t="b">
        <v>0</v>
      </c>
      <c r="I152" s="11" t="b">
        <v>0</v>
      </c>
      <c r="J152" s="12" t="s">
        <v>14</v>
      </c>
      <c r="K152" s="13" t="s">
        <v>14</v>
      </c>
      <c r="L152" s="14" t="s">
        <v>14</v>
      </c>
      <c r="M152" s="14" t="s">
        <v>14</v>
      </c>
      <c r="N152" s="15" t="s">
        <v>1197</v>
      </c>
      <c r="S152" s="16" t="s">
        <v>387</v>
      </c>
      <c r="T152" s="12" t="s">
        <v>1198</v>
      </c>
      <c r="U152" s="11" t="s">
        <v>468</v>
      </c>
      <c r="V152" s="12" t="s">
        <v>1199</v>
      </c>
      <c r="W152" s="17" t="s">
        <v>288</v>
      </c>
      <c r="X152" s="11" t="s">
        <v>14</v>
      </c>
    </row>
    <row r="153" ht="60" customHeight="1" spans="1:24" s="11" customFormat="1" x14ac:dyDescent="0.25">
      <c r="A153" s="11" t="s">
        <v>1200</v>
      </c>
      <c r="B153" s="11" t="s">
        <v>313</v>
      </c>
      <c r="C153" s="11" t="s">
        <v>323</v>
      </c>
      <c r="D153" s="11" t="s">
        <v>1176</v>
      </c>
      <c r="E153" s="11" t="s">
        <v>1201</v>
      </c>
      <c r="F153" s="12" t="s">
        <v>1202</v>
      </c>
      <c r="G153" s="11" t="b">
        <v>0</v>
      </c>
      <c r="H153" s="11" t="b">
        <v>0</v>
      </c>
      <c r="I153" s="11" t="b">
        <v>0</v>
      </c>
      <c r="J153" s="12" t="s">
        <v>14</v>
      </c>
      <c r="K153" s="13" t="s">
        <v>14</v>
      </c>
      <c r="L153" s="14" t="s">
        <v>14</v>
      </c>
      <c r="M153" s="14" t="s">
        <v>14</v>
      </c>
      <c r="N153" s="15" t="s">
        <v>1203</v>
      </c>
      <c r="S153" s="16" t="s">
        <v>923</v>
      </c>
      <c r="T153" s="12" t="s">
        <v>1204</v>
      </c>
      <c r="U153" s="11" t="s">
        <v>468</v>
      </c>
      <c r="V153" s="12" t="s">
        <v>1205</v>
      </c>
      <c r="W153" s="17" t="s">
        <v>288</v>
      </c>
      <c r="X153" s="11" t="s">
        <v>14</v>
      </c>
    </row>
  </sheetData>
  <sheetProtection sheet="1"/>
  <conditionalFormatting sqref="A2:X500">
    <cfRule type="expression" dxfId="0" priority="1">
      <formula>NOT(OR(AND(Setup!$C$7="yes",$G2),AND(Setup!$C$8="yes",$H2),AND(Setup!$C$9="yes",$I2)))</formula>
    </cfRule>
  </conditionalFormatting>
  <conditionalFormatting sqref="A2:X500">
    <cfRule type="expression" dxfId="1" priority="2">
      <formula>AND(OR($B2="bloc",$B2="eu_csf"),LEN(Setup!$C$5)&gt;=2,NOT(ISNUMBER(MATCH(LEFT(Setup!$C$5,2),__eu_codes__!$A:$A,0))))</formula>
    </cfRule>
  </conditionalFormatting>
  <conditionalFormatting sqref="A2:X500">
    <cfRule type="expression" dxfId="2" priority="3">
      <formula>AND($B2="generalized",LEN(Setup!$C$5)&gt;=2,ISNUMBER(MATCH(LEFT(Setup!$C$5,2),__eu_codes__!$A:$A,0)))</formula>
    </cfRule>
  </conditionalFormatting>
  <dataValidations count="2">
    <dataValidation type="list" allowBlank="1" sqref="L2:L500">
      <formula1>"Audit report / certification,Contract clause,Public documentation,Provider statement,Verbal / none"</formula1>
    </dataValidation>
    <dataValidation type="list" allowBlank="1" showErrorMessage="1" errorStyle="stop" errorTitle="Invalid answer" error="Please select: yes, no, partial, planned, or n/a" sqref="M2:M500">
      <formula1>"yes,no,partial,planned,n/a"</formula1>
    </dataValidation>
  </dataValidations>
  <pageMargins left="0.7" right="0.7" top="0.75" bottom="0.75" header="0.3" footer="0.3"/>
  <pageSetup orientation="portrait" horizontalDpi="4294967295" verticalDpi="4294967295" scale="100" fitToWidth="1" fitToHeight="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FormatPr defaultRowHeight="15" outlineLevelRow="0" outlineLevelCol="0" x14ac:dyDescent="55"/>
  <cols>
    <col min="1" max="1" width="4" customWidth="1"/>
    <col min="2" max="2" width="90" customWidth="1"/>
  </cols>
  <sheetData>
    <row r="1" spans="1:2" x14ac:dyDescent="0.25">
      <c r="A1" t="s">
        <v>14</v>
      </c>
      <c r="B1" s="27" t="s">
        <v>1206</v>
      </c>
    </row>
    <row r="2" ht="8" customHeight="1" spans="1:2" x14ac:dyDescent="0.25">
      <c r="A2" t="s">
        <v>14</v>
      </c>
      <c r="B2" s="28" t="s">
        <v>14</v>
      </c>
    </row>
    <row r="3" spans="1:2" x14ac:dyDescent="0.25">
      <c r="A3" t="s">
        <v>14</v>
      </c>
      <c r="B3" s="29" t="s">
        <v>1207</v>
      </c>
    </row>
    <row r="4" spans="1:2" x14ac:dyDescent="0.25">
      <c r="A4" t="s">
        <v>14</v>
      </c>
      <c r="B4" s="29" t="s">
        <v>1208</v>
      </c>
    </row>
    <row r="5" ht="8" customHeight="1" spans="1:2" x14ac:dyDescent="0.25">
      <c r="A5" t="s">
        <v>14</v>
      </c>
      <c r="B5" s="29" t="s">
        <v>14</v>
      </c>
    </row>
    <row r="6" spans="1:2" x14ac:dyDescent="0.25">
      <c r="A6" t="s">
        <v>14</v>
      </c>
      <c r="B6" s="30" t="s">
        <v>1209</v>
      </c>
    </row>
    <row r="7" spans="1:2" x14ac:dyDescent="0.25">
      <c r="A7" t="s">
        <v>14</v>
      </c>
      <c r="B7" s="29" t="s">
        <v>1210</v>
      </c>
    </row>
    <row r="8" spans="1:2" x14ac:dyDescent="0.25">
      <c r="A8" t="s">
        <v>14</v>
      </c>
      <c r="B8" s="29" t="s">
        <v>1211</v>
      </c>
    </row>
    <row r="9" spans="1:2" x14ac:dyDescent="0.25">
      <c r="A9" t="s">
        <v>14</v>
      </c>
      <c r="B9" s="29" t="s">
        <v>1212</v>
      </c>
    </row>
    <row r="10" ht="8" customHeight="1" spans="1:2" x14ac:dyDescent="0.25">
      <c r="A10" t="s">
        <v>14</v>
      </c>
      <c r="B10" s="29" t="s">
        <v>14</v>
      </c>
    </row>
    <row r="11" spans="1:2" x14ac:dyDescent="0.25">
      <c r="A11" t="s">
        <v>14</v>
      </c>
      <c r="B11" s="30" t="s">
        <v>1213</v>
      </c>
    </row>
    <row r="12" spans="1:2" x14ac:dyDescent="0.25">
      <c r="A12" t="s">
        <v>14</v>
      </c>
      <c r="B12" s="29" t="s">
        <v>1214</v>
      </c>
    </row>
    <row r="13" spans="1:2" x14ac:dyDescent="0.25">
      <c r="A13" t="s">
        <v>14</v>
      </c>
      <c r="B13" s="29" t="s">
        <v>1215</v>
      </c>
    </row>
    <row r="14" spans="1:2" x14ac:dyDescent="0.25">
      <c r="A14" t="s">
        <v>14</v>
      </c>
      <c r="B14" s="29" t="s">
        <v>1216</v>
      </c>
    </row>
    <row r="15" spans="1:2" x14ac:dyDescent="0.25">
      <c r="A15" t="s">
        <v>14</v>
      </c>
      <c r="B15" s="29" t="s">
        <v>1217</v>
      </c>
    </row>
    <row r="16" ht="8" customHeight="1" spans="1:2" x14ac:dyDescent="0.25">
      <c r="A16" t="s">
        <v>14</v>
      </c>
      <c r="B16" s="29" t="s">
        <v>14</v>
      </c>
    </row>
    <row r="17" spans="1:2" x14ac:dyDescent="0.25">
      <c r="A17" t="s">
        <v>14</v>
      </c>
      <c r="B17" s="30" t="s">
        <v>1218</v>
      </c>
    </row>
    <row r="18" spans="1:2" x14ac:dyDescent="0.25">
      <c r="A18" t="s">
        <v>14</v>
      </c>
      <c r="B18" s="29" t="s">
        <v>1219</v>
      </c>
    </row>
    <row r="19" ht="8" customHeight="1" spans="1:2" x14ac:dyDescent="0.25">
      <c r="A19" t="s">
        <v>14</v>
      </c>
      <c r="B19" s="29" t="s">
        <v>14</v>
      </c>
    </row>
    <row r="20" spans="1:2" x14ac:dyDescent="0.25">
      <c r="A20" t="s">
        <v>14</v>
      </c>
      <c r="B20" s="30" t="s">
        <v>1220</v>
      </c>
    </row>
    <row r="21" spans="1:2" x14ac:dyDescent="0.25">
      <c r="A21" t="s">
        <v>14</v>
      </c>
      <c r="B21" s="29" t="s">
        <v>1221</v>
      </c>
    </row>
    <row r="22" spans="1:2" x14ac:dyDescent="0.25">
      <c r="A22" t="s">
        <v>14</v>
      </c>
      <c r="B22" s="29" t="s">
        <v>1222</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3" topLeftCell="A4" activePane="bottomLeft" state="frozen"/>
      <selection pane="bottomLeft"/>
    </sheetView>
  </sheetViews>
  <sheetFormatPr defaultRowHeight="15" outlineLevelRow="0" outlineLevelCol="0" x14ac:dyDescent="55"/>
  <cols>
    <col min="1" max="1" width="22" customWidth="1"/>
    <col min="2" max="2" width="55" customWidth="1"/>
    <col min="3" max="3" width="30" customWidth="1"/>
    <col min="4" max="4" width="40" customWidth="1"/>
    <col min="5" max="5" width="60" customWidth="1"/>
  </cols>
  <sheetData>
    <row r="1" ht="28" customHeight="1" spans="1:5" x14ac:dyDescent="0.25">
      <c r="A1" s="31" t="s">
        <v>1223</v>
      </c>
      <c r="B1" s="31"/>
      <c r="C1" s="31"/>
      <c r="D1" s="31"/>
      <c r="E1" s="31"/>
    </row>
    <row r="3" spans="1:5" s="1" customFormat="1" x14ac:dyDescent="0.25">
      <c r="A3" s="1" t="s">
        <v>1224</v>
      </c>
      <c r="B3" s="1" t="s">
        <v>1225</v>
      </c>
      <c r="C3" s="1" t="s">
        <v>1226</v>
      </c>
      <c r="D3" s="1" t="s">
        <v>1227</v>
      </c>
      <c r="E3" s="1" t="s">
        <v>1228</v>
      </c>
    </row>
    <row r="4" spans="1:5" x14ac:dyDescent="0.25">
      <c r="A4" t="s">
        <v>1229</v>
      </c>
      <c r="B4" t="s">
        <v>328</v>
      </c>
      <c r="C4" t="s">
        <v>1230</v>
      </c>
      <c r="D4" t="s">
        <v>1231</v>
      </c>
      <c r="E4" s="32" t="s">
        <v>1232</v>
      </c>
    </row>
    <row r="5" spans="1:5" x14ac:dyDescent="0.25">
      <c r="A5" t="s">
        <v>1233</v>
      </c>
      <c r="B5" t="s">
        <v>1234</v>
      </c>
      <c r="C5" t="s">
        <v>1235</v>
      </c>
      <c r="D5" t="s">
        <v>1236</v>
      </c>
      <c r="E5" s="32" t="s">
        <v>1237</v>
      </c>
    </row>
    <row r="6" spans="1:5" x14ac:dyDescent="0.25">
      <c r="A6" t="s">
        <v>1238</v>
      </c>
      <c r="B6" t="s">
        <v>284</v>
      </c>
      <c r="C6" t="s">
        <v>1239</v>
      </c>
      <c r="D6" t="s">
        <v>1240</v>
      </c>
      <c r="E6" s="32" t="s">
        <v>1241</v>
      </c>
    </row>
    <row r="7" spans="1:5" x14ac:dyDescent="0.25">
      <c r="A7" t="s">
        <v>1242</v>
      </c>
      <c r="B7" s="33" t="s">
        <v>358</v>
      </c>
      <c r="C7" t="s">
        <v>1243</v>
      </c>
      <c r="D7" t="s">
        <v>1236</v>
      </c>
      <c r="E7" s="32" t="s">
        <v>1244</v>
      </c>
    </row>
    <row r="8" spans="1:5" x14ac:dyDescent="0.25">
      <c r="A8" t="s">
        <v>1245</v>
      </c>
      <c r="B8" t="s">
        <v>1025</v>
      </c>
      <c r="C8" t="s">
        <v>1246</v>
      </c>
      <c r="D8" t="s">
        <v>1247</v>
      </c>
      <c r="E8" s="32" t="s">
        <v>1248</v>
      </c>
    </row>
    <row r="9" spans="1:5" x14ac:dyDescent="0.25">
      <c r="A9" t="s">
        <v>1249</v>
      </c>
      <c r="B9" t="s">
        <v>914</v>
      </c>
      <c r="C9" t="s">
        <v>1250</v>
      </c>
      <c r="D9" t="s">
        <v>1247</v>
      </c>
      <c r="E9" s="32" t="s">
        <v>1251</v>
      </c>
    </row>
    <row r="10" spans="1:5" x14ac:dyDescent="0.25">
      <c r="A10" t="s">
        <v>1252</v>
      </c>
      <c r="B10" t="s">
        <v>1253</v>
      </c>
      <c r="C10" t="s">
        <v>1254</v>
      </c>
      <c r="D10" t="s">
        <v>1247</v>
      </c>
      <c r="E10" s="32" t="s">
        <v>1255</v>
      </c>
    </row>
    <row r="11" spans="1:5" x14ac:dyDescent="0.25">
      <c r="A11" t="s">
        <v>1256</v>
      </c>
      <c r="B11" t="s">
        <v>923</v>
      </c>
      <c r="C11" t="s">
        <v>1257</v>
      </c>
      <c r="D11" t="s">
        <v>1258</v>
      </c>
      <c r="E11" s="32" t="s">
        <v>1259</v>
      </c>
    </row>
    <row r="12" spans="1:5" x14ac:dyDescent="0.25">
      <c r="A12" t="s">
        <v>1260</v>
      </c>
      <c r="B12" t="s">
        <v>943</v>
      </c>
      <c r="C12" t="s">
        <v>1261</v>
      </c>
      <c r="D12" t="s">
        <v>1262</v>
      </c>
      <c r="E12" s="32" t="s">
        <v>1263</v>
      </c>
    </row>
    <row r="13" spans="1:5" x14ac:dyDescent="0.25">
      <c r="A13" t="s">
        <v>1264</v>
      </c>
      <c r="B13" t="s">
        <v>1265</v>
      </c>
      <c r="C13" t="s">
        <v>1266</v>
      </c>
      <c r="D13" t="s">
        <v>1267</v>
      </c>
      <c r="E13" s="32" t="s">
        <v>1268</v>
      </c>
    </row>
    <row r="14" spans="1:5" x14ac:dyDescent="0.25">
      <c r="A14" t="s">
        <v>1269</v>
      </c>
      <c r="B14" t="s">
        <v>1270</v>
      </c>
      <c r="C14" t="s">
        <v>1271</v>
      </c>
      <c r="D14" t="s">
        <v>1267</v>
      </c>
      <c r="E14" s="32" t="s">
        <v>1272</v>
      </c>
    </row>
    <row r="15" spans="1:5" x14ac:dyDescent="0.25">
      <c r="A15" t="s">
        <v>1273</v>
      </c>
      <c r="B15" t="s">
        <v>1274</v>
      </c>
      <c r="C15" t="s">
        <v>1275</v>
      </c>
      <c r="D15" t="s">
        <v>1267</v>
      </c>
      <c r="E15" s="32" t="s">
        <v>1276</v>
      </c>
    </row>
    <row r="16" spans="1:5" x14ac:dyDescent="0.25">
      <c r="A16" t="s">
        <v>1277</v>
      </c>
      <c r="B16" t="s">
        <v>1057</v>
      </c>
      <c r="C16" t="s">
        <v>1278</v>
      </c>
      <c r="D16" t="s">
        <v>1267</v>
      </c>
      <c r="E16" s="32" t="s">
        <v>1279</v>
      </c>
    </row>
    <row r="17" spans="1:5" x14ac:dyDescent="0.25">
      <c r="A17" t="s">
        <v>1280</v>
      </c>
      <c r="B17" t="s">
        <v>822</v>
      </c>
      <c r="C17" t="s">
        <v>1281</v>
      </c>
      <c r="D17" t="s">
        <v>1282</v>
      </c>
      <c r="E17" s="32" t="s">
        <v>1283</v>
      </c>
    </row>
    <row r="18" spans="1:5" x14ac:dyDescent="0.25">
      <c r="A18" t="s">
        <v>1284</v>
      </c>
      <c r="B18" t="s">
        <v>1285</v>
      </c>
      <c r="C18" t="s">
        <v>1286</v>
      </c>
      <c r="D18" t="s">
        <v>1287</v>
      </c>
      <c r="E18" s="32" t="s">
        <v>1288</v>
      </c>
    </row>
    <row r="19" spans="1:5" x14ac:dyDescent="0.25">
      <c r="A19" t="s">
        <v>1289</v>
      </c>
      <c r="B19" t="s">
        <v>1290</v>
      </c>
      <c r="C19" t="s">
        <v>1291</v>
      </c>
      <c r="D19" t="s">
        <v>1292</v>
      </c>
      <c r="E19" s="32" t="s">
        <v>1288</v>
      </c>
    </row>
    <row r="20" spans="1:5" x14ac:dyDescent="0.25">
      <c r="A20" t="s">
        <v>1293</v>
      </c>
      <c r="B20" t="s">
        <v>930</v>
      </c>
      <c r="C20" t="s">
        <v>1294</v>
      </c>
      <c r="D20" t="s">
        <v>1295</v>
      </c>
      <c r="E20" s="32" t="s">
        <v>1296</v>
      </c>
    </row>
    <row r="21" spans="1:5" x14ac:dyDescent="0.25">
      <c r="A21" t="s">
        <v>1297</v>
      </c>
      <c r="B21" t="s">
        <v>387</v>
      </c>
      <c r="C21" t="s">
        <v>1298</v>
      </c>
      <c r="D21" t="s">
        <v>1299</v>
      </c>
      <c r="E21" s="32" t="s">
        <v>1300</v>
      </c>
    </row>
    <row r="22" spans="1:5" x14ac:dyDescent="0.25">
      <c r="A22" t="s">
        <v>1301</v>
      </c>
      <c r="B22" t="s">
        <v>1302</v>
      </c>
      <c r="C22" t="s">
        <v>1303</v>
      </c>
      <c r="D22" t="s">
        <v>1299</v>
      </c>
      <c r="E22" s="32" t="s">
        <v>1304</v>
      </c>
    </row>
    <row r="23" spans="1:5" x14ac:dyDescent="0.25">
      <c r="A23" t="s">
        <v>425</v>
      </c>
      <c r="B23" t="s">
        <v>1305</v>
      </c>
      <c r="C23" t="s">
        <v>1286</v>
      </c>
      <c r="D23" t="s">
        <v>1306</v>
      </c>
      <c r="E23" s="32" t="s">
        <v>1237</v>
      </c>
    </row>
  </sheetData>
  <mergeCells count="1">
    <mergeCell ref="A1:E1"/>
  </mergeCells>
  <pageMargins left="0.7" right="0.7" top="0.75" bottom="0.75" header="0.3" footer="0.3"/>
  <pageSetup orientation="portrait" horizontalDpi="4294967295" verticalDpi="4294967295" scale="100" fitToWidth="1" fitToHeigh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Scope</vt:lpstr>
      <vt:lpstr>Setup</vt:lpstr>
      <vt:lpstr>__countries__</vt:lpstr>
      <vt:lpstr>__eu_codes__</vt:lpstr>
      <vt:lpstr>Assessment</vt:lpstr>
      <vt:lpstr>Privacy</vt:lpstr>
      <vt:lpstr>Sources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Cloud Sovereignty Index</dc:creator>
  <dc:title/>
  <dc:subject/>
  <dc:description/>
  <cp:keywords/>
  <cp:category/>
  <cp:lastModifiedBy>Unknown</cp:lastModifiedBy>
  <dcterms:created xsi:type="dcterms:W3CDTF">2026-07-08T06:32:03Z</dcterms:created>
  <dcterms:modified xsi:type="dcterms:W3CDTF">2026-07-08T06:32:03Z</dcterms:modified>
</cp:coreProperties>
</file>